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KH270\Desktop\"/>
    </mc:Choice>
  </mc:AlternateContent>
  <bookViews>
    <workbookView xWindow="0" yWindow="0" windowWidth="19200" windowHeight="7050" activeTab="1"/>
  </bookViews>
  <sheets>
    <sheet name="ScoringInfo" sheetId="1" r:id="rId1"/>
    <sheet name="ScoringRubric " sheetId="2" r:id="rId2"/>
  </sheets>
  <definedNames>
    <definedName name="_xlnm.Print_Area" localSheetId="0">ScoringInfo!$A$1:$D$85</definedName>
    <definedName name="_xlnm.Print_Area" localSheetId="1">'ScoringRubric '!$A$1:$E$28</definedName>
    <definedName name="_xlnm.Print_Titles" localSheetId="0">ScoringInfo!$3:$3</definedName>
    <definedName name="Z_1AA0AF10_1D94_47BD_876C_134BF8F50144_.wvu.PrintArea" localSheetId="0" hidden="1">ScoringInfo!$A$2:$D$85</definedName>
    <definedName name="Z_1AA0AF10_1D94_47BD_876C_134BF8F50144_.wvu.PrintArea" localSheetId="1" hidden="1">'ScoringRubric '!$A$1:$E$28</definedName>
    <definedName name="Z_1AA0AF10_1D94_47BD_876C_134BF8F50144_.wvu.PrintTitles" localSheetId="0" hidden="1">ScoringInfo!$3:$3</definedName>
  </definedNames>
  <calcPr calcId="162913"/>
  <customWorkbookViews>
    <customWorkbookView name="Print PreviewView" guid="{1AA0AF10-1D94-47BD-876C-134BF8F50144}" maximized="1" xWindow="1" yWindow="1" windowWidth="1280" windowHeight="7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8" i="2"/>
  <c r="C12" i="2"/>
  <c r="C17" i="2"/>
  <c r="C4" i="1" l="1"/>
  <c r="C18" i="1"/>
  <c r="C32" i="1" l="1"/>
  <c r="C52" i="1"/>
  <c r="C20" i="2" l="1"/>
  <c r="C27" i="2" s="1"/>
  <c r="C64" i="1"/>
  <c r="C85" i="1" s="1"/>
  <c r="V23" i="1"/>
  <c r="D26" i="2"/>
  <c r="N5" i="1"/>
  <c r="N12" i="1"/>
  <c r="N33" i="1"/>
  <c r="N65" i="1"/>
  <c r="N59" i="1"/>
  <c r="N39" i="1"/>
  <c r="N43" i="1"/>
  <c r="N27" i="1"/>
  <c r="N23" i="1"/>
  <c r="N48" i="1"/>
  <c r="N19" i="1"/>
  <c r="N53" i="1"/>
  <c r="N73" i="1"/>
  <c r="N69" i="1"/>
  <c r="N77" i="1"/>
  <c r="N81" i="1"/>
  <c r="M84" i="1"/>
  <c r="L84" i="1"/>
  <c r="V77" i="1"/>
  <c r="V48" i="1"/>
  <c r="V81" i="1"/>
  <c r="V53" i="1"/>
  <c r="V19" i="1"/>
  <c r="V69" i="1"/>
  <c r="V27" i="1"/>
  <c r="V43" i="1"/>
  <c r="V39" i="1"/>
  <c r="V73" i="1"/>
  <c r="V33" i="1"/>
  <c r="V59" i="1"/>
  <c r="V65" i="1"/>
  <c r="V5" i="1"/>
  <c r="V12" i="1"/>
  <c r="E24" i="2"/>
  <c r="E16" i="2"/>
  <c r="E25" i="2"/>
  <c r="E18" i="2"/>
  <c r="E9" i="2"/>
  <c r="E15" i="2"/>
  <c r="E23" i="2"/>
  <c r="E6" i="2"/>
  <c r="E13" i="2"/>
  <c r="E22" i="2"/>
  <c r="E11" i="2"/>
  <c r="E21" i="2"/>
  <c r="E14" i="2"/>
  <c r="E10" i="2"/>
  <c r="E19" i="2"/>
  <c r="E7" i="2"/>
  <c r="N84" i="1" l="1"/>
  <c r="E26" i="2"/>
</calcChain>
</file>

<file path=xl/sharedStrings.xml><?xml version="1.0" encoding="utf-8"?>
<sst xmlns="http://schemas.openxmlformats.org/spreadsheetml/2006/main" count="183" uniqueCount="127">
  <si>
    <t>Points Assigned</t>
  </si>
  <si>
    <t>Urgent for college or department</t>
  </si>
  <si>
    <t>Pressing need for College or Department</t>
  </si>
  <si>
    <t>Not urgent</t>
  </si>
  <si>
    <t>Functioning, but close to end of life</t>
  </si>
  <si>
    <t>Implemented to avoid cash expenditure</t>
  </si>
  <si>
    <t>No financial benefit</t>
  </si>
  <si>
    <t xml:space="preserve"> </t>
  </si>
  <si>
    <t>Loss of opportunity for improved service delivery or efficiency</t>
  </si>
  <si>
    <t>Condition (Select best one only)</t>
  </si>
  <si>
    <t>Score Assigned</t>
  </si>
  <si>
    <t>Weighted Score</t>
  </si>
  <si>
    <t xml:space="preserve">Weight </t>
  </si>
  <si>
    <t>More than one division</t>
  </si>
  <si>
    <t>One department / college</t>
  </si>
  <si>
    <t>Project Name:</t>
  </si>
  <si>
    <t>Click on the individual Score Assigned field to see the values and use the drop down list to select the value.</t>
  </si>
  <si>
    <t>Project Value Totals</t>
  </si>
  <si>
    <t>Project Value Maximums</t>
  </si>
  <si>
    <t>Chancellor's Office, legal or collective bargaining requirement</t>
  </si>
  <si>
    <t>Required to reduce institutional cost</t>
  </si>
  <si>
    <t>Not required</t>
  </si>
  <si>
    <t>Moderate</t>
  </si>
  <si>
    <t>Insignificant or no change</t>
  </si>
  <si>
    <t>Extensive and substantial</t>
  </si>
  <si>
    <t>Minimal or none</t>
  </si>
  <si>
    <t>Mission critical and/or processes Level 1 confidential data</t>
  </si>
  <si>
    <t>Processes Level 3 public data</t>
  </si>
  <si>
    <t>Project scope is well defined, documented and agreed to</t>
  </si>
  <si>
    <t>Project scope is undefined or unclear</t>
  </si>
  <si>
    <t>Good success but without structure for repeatability</t>
  </si>
  <si>
    <t>Required</t>
  </si>
  <si>
    <t>Required to sustain University operations</t>
  </si>
  <si>
    <t>Will pay for itself and generate cash or savings for the University</t>
  </si>
  <si>
    <t xml:space="preserve">  </t>
  </si>
  <si>
    <t>Data Type</t>
  </si>
  <si>
    <t>Scope</t>
  </si>
  <si>
    <t>Funding</t>
  </si>
  <si>
    <t>Success</t>
  </si>
  <si>
    <t>Training</t>
  </si>
  <si>
    <t>Maturity</t>
  </si>
  <si>
    <t>A high level scope has been documented</t>
  </si>
  <si>
    <t>Failure to resolve customer service complaints or requests</t>
  </si>
  <si>
    <t>Significant positive changes</t>
  </si>
  <si>
    <t>Significant negative changes</t>
  </si>
  <si>
    <t>Non-recoverable cost</t>
  </si>
  <si>
    <t>TOTAL WEIGHT</t>
  </si>
  <si>
    <t>TECHNOLOGY SYSTEM RISK</t>
  </si>
  <si>
    <t>Emerging/new/complex technology AND/OR little or no University experience</t>
  </si>
  <si>
    <t xml:space="preserve">Inability to mitigate risk </t>
  </si>
  <si>
    <r>
      <t xml:space="preserve">One division </t>
    </r>
    <r>
      <rPr>
        <i/>
        <sz val="10"/>
        <rFont val="Arial"/>
        <family val="2"/>
      </rPr>
      <t>OR</t>
    </r>
    <r>
      <rPr>
        <sz val="10"/>
        <rFont val="Arial"/>
        <family val="2"/>
      </rPr>
      <t xml:space="preserve"> More than one department / college</t>
    </r>
  </si>
  <si>
    <t>Proven, standard technology with sufficient University experience</t>
  </si>
  <si>
    <r>
      <t xml:space="preserve">Required to reduce risk </t>
    </r>
    <r>
      <rPr>
        <i/>
        <sz val="10"/>
        <rFont val="Arial"/>
        <family val="2"/>
      </rPr>
      <t>OR</t>
    </r>
    <r>
      <rPr>
        <sz val="10"/>
        <rFont val="Arial"/>
        <family val="2"/>
      </rPr>
      <t xml:space="preserve"> to maintain significant funding</t>
    </r>
  </si>
  <si>
    <t>HSU ITS Project Scoring Rubric Information</t>
  </si>
  <si>
    <r>
      <t xml:space="preserve">Completely inadequate / end of life </t>
    </r>
    <r>
      <rPr>
        <i/>
        <sz val="10"/>
        <rFont val="Arial"/>
        <family val="2"/>
      </rPr>
      <t>OR</t>
    </r>
    <r>
      <rPr>
        <sz val="10"/>
        <rFont val="Arial"/>
        <family val="2"/>
      </rPr>
      <t xml:space="preserve"> system doesn't exist</t>
    </r>
  </si>
  <si>
    <t>Functioning (including manual / paper processes), but could be better</t>
  </si>
  <si>
    <t>No change to users ability to perform tasks</t>
  </si>
  <si>
    <t>Increases time for users to perform tasks</t>
  </si>
  <si>
    <t>Proposal Rejected</t>
  </si>
  <si>
    <t>Fully funded - includes initial and on-going costs</t>
  </si>
  <si>
    <t>No hard costs</t>
  </si>
  <si>
    <t>Partially funded - only on-going but initial costs not fully funded</t>
  </si>
  <si>
    <t>Partially funded - only initial but no on-going funds</t>
  </si>
  <si>
    <t>No funding - for initial or on-going costs</t>
  </si>
  <si>
    <t>Urgent for University or all students</t>
  </si>
  <si>
    <t>12. After implementation, what is the ongoing effect on IT staffing or technology system maintenance?</t>
  </si>
  <si>
    <t>13. What is the state of the current system?</t>
  </si>
  <si>
    <t>14. What type of data is involved?</t>
  </si>
  <si>
    <t>15. What is the technology maturity, complexity, and the University's experience with it?</t>
  </si>
  <si>
    <t>16. What is the success track record of the vendor and University resources?</t>
  </si>
  <si>
    <t>Moderate positive changes</t>
  </si>
  <si>
    <t>Urgency</t>
  </si>
  <si>
    <t>ROI</t>
  </si>
  <si>
    <t>Consequences</t>
  </si>
  <si>
    <t>Business Impact</t>
  </si>
  <si>
    <t>User Impact</t>
  </si>
  <si>
    <t>Ability to perform</t>
  </si>
  <si>
    <t xml:space="preserve"> 9. What is the effort for customers &amp; functional users to learn how to make best use of the  proposed solution? </t>
  </si>
  <si>
    <t>9. What is the effort required for customers &amp; functional users to learn how to make best use of the proposed solution?</t>
  </si>
  <si>
    <t>3. Has a project scope been defined?</t>
  </si>
  <si>
    <t>4. What users will be impacted or benefit?</t>
  </si>
  <si>
    <t>5. Does it improve the ability of users to perform tasks?</t>
  </si>
  <si>
    <t>IMPACT ON UNIVERSITY BUDGET</t>
  </si>
  <si>
    <t>6. Is the project an urgent need for the University?</t>
  </si>
  <si>
    <t>7. What are the consequences of doing nothing?</t>
  </si>
  <si>
    <t>10. What is the availability of funding for the project?</t>
  </si>
  <si>
    <t>11. Is there a positive return on investment?</t>
  </si>
  <si>
    <t>VALUE TO UNIVERSITY OPERATIONS</t>
  </si>
  <si>
    <t xml:space="preserve">Includes evidence that is measurable, specific and objective </t>
  </si>
  <si>
    <t>No documented evidence</t>
  </si>
  <si>
    <t>Includes evidence that is measurable, specific with objective, verifiable long term impact</t>
  </si>
  <si>
    <t>BENEFIT TO UNIVERSITY OPERATIONS</t>
  </si>
  <si>
    <t>ALIGNMENT WITH UNIVERSITY STRATEGIC OBJECTIVES</t>
  </si>
  <si>
    <t>Includes limited evidence that is difficult to correlate to the proposed actions</t>
  </si>
  <si>
    <t xml:space="preserve"> 4. What users will be impacted or benefit?</t>
  </si>
  <si>
    <t xml:space="preserve"> 5. Does it improve the ability of users to perform tasks?</t>
  </si>
  <si>
    <t xml:space="preserve"> 6. Is the project an urgent need for the University?</t>
  </si>
  <si>
    <t xml:space="preserve"> 7. What are the consequences of doing nothing?</t>
  </si>
  <si>
    <t xml:space="preserve">12. After implementation, what is the ongoing effect on IT staffing or technology system maintenance? </t>
  </si>
  <si>
    <t>16. What is the project success track record of the vendor and University resources?</t>
  </si>
  <si>
    <t>Evidence</t>
  </si>
  <si>
    <t>Effect</t>
  </si>
  <si>
    <t>State</t>
  </si>
  <si>
    <t xml:space="preserve"> 3. Has a project scope been defined?</t>
  </si>
  <si>
    <t xml:space="preserve">The criteria listed below are used to calculate the weighted project score </t>
  </si>
  <si>
    <t>Includes unverified projections of impacts</t>
  </si>
  <si>
    <t>8. How are business processes or instruction impacted?</t>
  </si>
  <si>
    <t xml:space="preserve"> 8. How are business processes or instruction impacted?</t>
  </si>
  <si>
    <t xml:space="preserve">High: New system: in-house dev/customization, 3rd party system installed on-campus </t>
  </si>
  <si>
    <t>Low: Hosted solution, 1-2 data integration points</t>
  </si>
  <si>
    <r>
      <t xml:space="preserve">Medium: Hosted solution &gt; 2 data integration points </t>
    </r>
    <r>
      <rPr>
        <i/>
        <sz val="10"/>
        <rFont val="Arial"/>
        <family val="2"/>
      </rPr>
      <t>OR</t>
    </r>
    <r>
      <rPr>
        <sz val="10"/>
        <rFont val="Arial"/>
        <family val="2"/>
      </rPr>
      <t xml:space="preserve"> extension of existing system</t>
    </r>
  </si>
  <si>
    <t>Significantly improves efficiency for users</t>
  </si>
  <si>
    <t>Moderately improves efficiency for users</t>
  </si>
  <si>
    <t>Pressing need for the University or all students</t>
  </si>
  <si>
    <t>ALIGNMENT WITH University STRATEGIC OBJECTIVES</t>
  </si>
  <si>
    <t>BENEFIT TO University OPERATIONS</t>
  </si>
  <si>
    <t>VALUE TO University OPERATIONS</t>
  </si>
  <si>
    <t>Direct significant negative consequences to the University or the public, unable to conduct basic services or transactions</t>
  </si>
  <si>
    <t>IMPACT ON University BUDGET</t>
  </si>
  <si>
    <t>Secondary restoration and processes Level 2 protected University information</t>
  </si>
  <si>
    <t>Proven, standard technology with no University experience  OR Emerging/new/complex technology with sufficient University experience</t>
  </si>
  <si>
    <t>Uses documented &amp; repeatable processes for tracking status, problems, and changes</t>
  </si>
  <si>
    <t>1.Project is required, mandated or directly contributes to Student Success/Cal Poly?</t>
  </si>
  <si>
    <t xml:space="preserve">Directly contributes to Student Success and/or Cal Poly initiatives </t>
  </si>
  <si>
    <t xml:space="preserve"> 1.Project is required, mandated or directly contributes to Student Success and/or Cal Poly?</t>
  </si>
  <si>
    <t>2. Evidence of Impact on Student Success, Cal Poly initiatives, or Operational Efficiency</t>
  </si>
  <si>
    <t xml:space="preserve"> 2. Evidence of Impact on Student Success, Cal Poly initiatives, or Operational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</si>
</sst>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9" fontId="4" fillId="0" borderId="0" xfId="0" applyNumberFormat="1" applyFont="1"/>
    <xf numFmtId="0" fontId="2" fillId="0" borderId="0" xfId="0" applyFont="1"/>
    <xf numFmtId="0" fontId="2" fillId="0" borderId="0" xfId="0" applyFont="1" applyAlignment="1"/>
    <xf numFmtId="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 wrapText="1"/>
    </xf>
    <xf numFmtId="9" fontId="3" fillId="3" borderId="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8" fillId="2" borderId="11" xfId="0" applyFont="1" applyFill="1" applyBorder="1"/>
    <xf numFmtId="9" fontId="7" fillId="2" borderId="11" xfId="0" applyNumberFormat="1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/>
    <xf numFmtId="0" fontId="3" fillId="3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22" xfId="0" applyFont="1" applyBorder="1"/>
    <xf numFmtId="0" fontId="3" fillId="0" borderId="15" xfId="0" applyFont="1" applyBorder="1"/>
    <xf numFmtId="0" fontId="2" fillId="0" borderId="0" xfId="0" applyFont="1" applyFill="1"/>
    <xf numFmtId="0" fontId="2" fillId="0" borderId="0" xfId="0" applyFont="1" applyFill="1" applyAlignment="1"/>
    <xf numFmtId="0" fontId="5" fillId="0" borderId="0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wrapText="1"/>
    </xf>
    <xf numFmtId="0" fontId="5" fillId="0" borderId="25" xfId="0" applyFont="1" applyBorder="1" applyAlignment="1">
      <alignment vertical="top"/>
    </xf>
    <xf numFmtId="0" fontId="5" fillId="0" borderId="26" xfId="0" applyFont="1" applyBorder="1" applyAlignment="1">
      <alignment horizontal="center" wrapText="1"/>
    </xf>
    <xf numFmtId="0" fontId="5" fillId="0" borderId="25" xfId="0" applyFont="1" applyFill="1" applyBorder="1" applyAlignment="1">
      <alignment vertical="top"/>
    </xf>
    <xf numFmtId="0" fontId="2" fillId="0" borderId="12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9" fontId="5" fillId="0" borderId="12" xfId="0" applyNumberFormat="1" applyFont="1" applyFill="1" applyBorder="1" applyAlignment="1">
      <alignment horizontal="left" vertical="top" wrapText="1"/>
    </xf>
    <xf numFmtId="9" fontId="5" fillId="0" borderId="4" xfId="0" applyNumberFormat="1" applyFont="1" applyFill="1" applyBorder="1" applyAlignment="1">
      <alignment horizontal="left" vertical="top" wrapText="1"/>
    </xf>
    <xf numFmtId="9" fontId="5" fillId="0" borderId="27" xfId="0" applyNumberFormat="1" applyFont="1" applyFill="1" applyBorder="1" applyAlignment="1">
      <alignment horizontal="left" vertical="top" wrapText="1"/>
    </xf>
    <xf numFmtId="0" fontId="2" fillId="0" borderId="27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9" fontId="5" fillId="0" borderId="12" xfId="0" applyNumberFormat="1" applyFont="1" applyBorder="1" applyAlignment="1">
      <alignment horizontal="center" vertical="top"/>
    </xf>
    <xf numFmtId="9" fontId="5" fillId="0" borderId="4" xfId="0" applyNumberFormat="1" applyFont="1" applyBorder="1" applyAlignment="1">
      <alignment horizontal="center" vertical="top"/>
    </xf>
    <xf numFmtId="9" fontId="5" fillId="0" borderId="27" xfId="0" applyNumberFormat="1" applyFont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9" fontId="5" fillId="0" borderId="12" xfId="0" applyNumberFormat="1" applyFont="1" applyFill="1" applyBorder="1" applyAlignment="1">
      <alignment horizontal="center" vertical="top"/>
    </xf>
    <xf numFmtId="9" fontId="5" fillId="0" borderId="4" xfId="0" applyNumberFormat="1" applyFont="1" applyFill="1" applyBorder="1" applyAlignment="1">
      <alignment horizontal="center" vertical="top"/>
    </xf>
    <xf numFmtId="9" fontId="5" fillId="0" borderId="27" xfId="0" applyNumberFormat="1" applyFont="1" applyFill="1" applyBorder="1" applyAlignment="1">
      <alignment horizontal="center" vertical="top"/>
    </xf>
    <xf numFmtId="0" fontId="5" fillId="0" borderId="28" xfId="0" applyFont="1" applyFill="1" applyBorder="1" applyAlignment="1">
      <alignment horizontal="center" wrapText="1"/>
    </xf>
    <xf numFmtId="9" fontId="5" fillId="0" borderId="26" xfId="0" applyNumberFormat="1" applyFont="1" applyFill="1" applyBorder="1" applyAlignment="1">
      <alignment horizontal="center" vertical="top"/>
    </xf>
    <xf numFmtId="0" fontId="5" fillId="0" borderId="28" xfId="0" applyFont="1" applyBorder="1" applyAlignment="1">
      <alignment horizontal="center" wrapText="1"/>
    </xf>
    <xf numFmtId="9" fontId="5" fillId="0" borderId="26" xfId="0" applyNumberFormat="1" applyFont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28" xfId="0" applyFont="1" applyFill="1" applyBorder="1" applyAlignment="1">
      <alignment horizontal="center" vertical="top"/>
    </xf>
    <xf numFmtId="9" fontId="5" fillId="0" borderId="26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0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0" borderId="31" xfId="0" applyFont="1" applyFill="1" applyBorder="1" applyAlignment="1">
      <alignment horizontal="left" vertical="top"/>
    </xf>
    <xf numFmtId="0" fontId="5" fillId="0" borderId="1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3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5" fillId="0" borderId="19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9" fontId="5" fillId="0" borderId="15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9" fontId="5" fillId="0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vertical="top" wrapText="1"/>
    </xf>
    <xf numFmtId="9" fontId="2" fillId="0" borderId="0" xfId="0" applyNumberFormat="1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vertical="top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9" fontId="9" fillId="2" borderId="13" xfId="0" applyNumberFormat="1" applyFont="1" applyFill="1" applyBorder="1" applyAlignment="1">
      <alignment horizontal="center" wrapText="1"/>
    </xf>
    <xf numFmtId="0" fontId="9" fillId="2" borderId="32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1" fillId="3" borderId="25" xfId="0" applyFont="1" applyFill="1" applyBorder="1" applyAlignment="1">
      <alignment horizontal="right"/>
    </xf>
    <xf numFmtId="9" fontId="11" fillId="3" borderId="28" xfId="0" applyNumberFormat="1" applyFont="1" applyFill="1" applyBorder="1"/>
    <xf numFmtId="0" fontId="5" fillId="3" borderId="7" xfId="0" applyFont="1" applyFill="1" applyBorder="1"/>
    <xf numFmtId="0" fontId="5" fillId="3" borderId="4" xfId="0" applyFont="1" applyFill="1" applyBorder="1" applyAlignment="1">
      <alignment horizontal="center"/>
    </xf>
    <xf numFmtId="9" fontId="5" fillId="3" borderId="4" xfId="0" applyNumberFormat="1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7" xfId="0" applyFont="1" applyFill="1" applyBorder="1" applyAlignment="1"/>
    <xf numFmtId="0" fontId="2" fillId="3" borderId="4" xfId="0" applyFont="1" applyFill="1" applyBorder="1" applyAlignment="1"/>
    <xf numFmtId="9" fontId="5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/>
    <xf numFmtId="9" fontId="10" fillId="0" borderId="0" xfId="0" applyNumberFormat="1" applyFont="1" applyFill="1"/>
    <xf numFmtId="0" fontId="11" fillId="3" borderId="18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9" fontId="11" fillId="3" borderId="27" xfId="0" applyNumberFormat="1" applyFont="1" applyFill="1" applyBorder="1" applyAlignment="1">
      <alignment horizontal="center" vertical="center"/>
    </xf>
    <xf numFmtId="9" fontId="11" fillId="3" borderId="30" xfId="0" applyNumberFormat="1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2" fillId="0" borderId="1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9" fontId="2" fillId="0" borderId="34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9" fontId="2" fillId="0" borderId="35" xfId="0" applyNumberFormat="1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9" fontId="11" fillId="3" borderId="26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9" fontId="5" fillId="0" borderId="0" xfId="0" applyNumberFormat="1" applyFont="1" applyFill="1" applyBorder="1" applyAlignment="1">
      <alignment horizontal="center" vertical="top"/>
    </xf>
    <xf numFmtId="0" fontId="5" fillId="0" borderId="18" xfId="0" applyFont="1" applyFill="1" applyBorder="1" applyAlignment="1">
      <alignment horizontal="left" vertical="top"/>
    </xf>
    <xf numFmtId="9" fontId="5" fillId="0" borderId="1" xfId="0" applyNumberFormat="1" applyFont="1" applyFill="1" applyBorder="1" applyAlignment="1">
      <alignment horizontal="left" vertical="top" wrapText="1"/>
    </xf>
    <xf numFmtId="0" fontId="12" fillId="0" borderId="30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 wrapText="1"/>
    </xf>
    <xf numFmtId="9" fontId="5" fillId="0" borderId="2" xfId="0" applyNumberFormat="1" applyFont="1" applyFill="1" applyBorder="1" applyAlignment="1">
      <alignment horizontal="center" vertical="top"/>
    </xf>
    <xf numFmtId="0" fontId="5" fillId="0" borderId="3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/>
    </xf>
    <xf numFmtId="0" fontId="3" fillId="3" borderId="26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9" fontId="4" fillId="3" borderId="2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top"/>
    </xf>
    <xf numFmtId="9" fontId="5" fillId="0" borderId="2" xfId="0" applyNumberFormat="1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/>
    </xf>
    <xf numFmtId="0" fontId="14" fillId="0" borderId="25" xfId="0" applyFont="1" applyFill="1" applyBorder="1" applyAlignment="1">
      <alignment horizontal="left" vertical="top"/>
    </xf>
    <xf numFmtId="0" fontId="13" fillId="0" borderId="8" xfId="0" applyFont="1" applyFill="1" applyBorder="1" applyAlignment="1">
      <alignment horizontal="center" vertical="top"/>
    </xf>
    <xf numFmtId="0" fontId="13" fillId="0" borderId="20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14" fillId="0" borderId="25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left" vertical="top" wrapText="1"/>
    </xf>
    <xf numFmtId="0" fontId="2" fillId="0" borderId="2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9" fontId="2" fillId="0" borderId="22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85"/>
  <sheetViews>
    <sheetView showGridLines="0" showRuler="0" view="pageLayout" zoomScaleNormal="100" workbookViewId="0">
      <selection activeCell="A12" sqref="A12"/>
    </sheetView>
  </sheetViews>
  <sheetFormatPr defaultColWidth="9.1796875" defaultRowHeight="14" x14ac:dyDescent="0.3"/>
  <cols>
    <col min="1" max="1" width="4.453125" style="2" customWidth="1"/>
    <col min="2" max="2" width="71.81640625" style="1" customWidth="1"/>
    <col min="3" max="3" width="9.54296875" style="4" customWidth="1"/>
    <col min="4" max="4" width="15.1796875" style="1" customWidth="1"/>
    <col min="5" max="10" width="12.1796875" style="3" hidden="1" customWidth="1"/>
    <col min="11" max="18" width="11.1796875" style="3" hidden="1" customWidth="1"/>
    <col min="19" max="20" width="0" style="3" hidden="1" customWidth="1"/>
    <col min="21" max="107" width="0" style="1" hidden="1" customWidth="1"/>
    <col min="108" max="16384" width="9.1796875" style="1"/>
  </cols>
  <sheetData>
    <row r="1" spans="1:22" x14ac:dyDescent="0.3">
      <c r="B1" s="132" t="s">
        <v>53</v>
      </c>
    </row>
    <row r="2" spans="1:22" ht="18.75" customHeight="1" thickBot="1" x14ac:dyDescent="0.35">
      <c r="B2" s="89" t="s">
        <v>104</v>
      </c>
    </row>
    <row r="3" spans="1:22" s="103" customFormat="1" ht="31" x14ac:dyDescent="0.35">
      <c r="A3" s="99"/>
      <c r="B3" s="100" t="s">
        <v>9</v>
      </c>
      <c r="C3" s="101" t="s">
        <v>12</v>
      </c>
      <c r="D3" s="102" t="s">
        <v>0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20"/>
      <c r="T3" s="120"/>
    </row>
    <row r="4" spans="1:22" s="128" customFormat="1" ht="25" customHeight="1" thickBot="1" x14ac:dyDescent="0.3">
      <c r="A4" s="122" t="s">
        <v>114</v>
      </c>
      <c r="B4" s="123"/>
      <c r="C4" s="124">
        <f>SUM(C5:C17)</f>
        <v>0.25</v>
      </c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7"/>
      <c r="T4" s="127"/>
    </row>
    <row r="5" spans="1:22" s="32" customFormat="1" ht="15" customHeight="1" thickBot="1" x14ac:dyDescent="0.35">
      <c r="A5" s="166" t="s">
        <v>122</v>
      </c>
      <c r="B5" s="167"/>
      <c r="C5" s="63">
        <v>0.1</v>
      </c>
      <c r="D5" s="62"/>
      <c r="E5" s="95"/>
      <c r="F5" s="95"/>
      <c r="G5" s="95"/>
      <c r="H5" s="95"/>
      <c r="I5" s="95"/>
      <c r="J5" s="95"/>
      <c r="K5" s="95"/>
      <c r="L5" s="95"/>
      <c r="M5" s="95"/>
      <c r="N5" s="34">
        <f>+(C5*5)*100</f>
        <v>50</v>
      </c>
      <c r="O5" s="95"/>
      <c r="P5" s="95"/>
      <c r="Q5" s="95"/>
      <c r="R5" s="95"/>
      <c r="V5" s="32">
        <f>+C5*D6*100</f>
        <v>50</v>
      </c>
    </row>
    <row r="6" spans="1:22" s="32" customFormat="1" ht="15" customHeight="1" x14ac:dyDescent="0.25">
      <c r="A6" s="74"/>
      <c r="B6" s="39" t="s">
        <v>19</v>
      </c>
      <c r="C6" s="41"/>
      <c r="D6" s="64">
        <v>5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22" s="32" customFormat="1" ht="15" customHeight="1" x14ac:dyDescent="0.25">
      <c r="A7" s="158"/>
      <c r="B7" s="160" t="s">
        <v>123</v>
      </c>
      <c r="C7" s="159"/>
      <c r="D7" s="162">
        <v>5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</row>
    <row r="8" spans="1:22" s="32" customFormat="1" ht="15" customHeight="1" x14ac:dyDescent="0.25">
      <c r="A8" s="75"/>
      <c r="B8" s="40" t="s">
        <v>32</v>
      </c>
      <c r="C8" s="42"/>
      <c r="D8" s="65">
        <v>4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</row>
    <row r="9" spans="1:22" s="32" customFormat="1" ht="15" customHeight="1" x14ac:dyDescent="0.25">
      <c r="A9" s="75"/>
      <c r="B9" s="40" t="s">
        <v>52</v>
      </c>
      <c r="C9" s="42"/>
      <c r="D9" s="65">
        <v>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</row>
    <row r="10" spans="1:22" s="32" customFormat="1" ht="15" customHeight="1" x14ac:dyDescent="0.25">
      <c r="A10" s="75"/>
      <c r="B10" s="40" t="s">
        <v>20</v>
      </c>
      <c r="C10" s="42"/>
      <c r="D10" s="65">
        <v>1</v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</row>
    <row r="11" spans="1:22" s="32" customFormat="1" ht="15" customHeight="1" thickBot="1" x14ac:dyDescent="0.3">
      <c r="A11" s="76"/>
      <c r="B11" s="44" t="s">
        <v>21</v>
      </c>
      <c r="C11" s="43"/>
      <c r="D11" s="66">
        <v>0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22" s="32" customFormat="1" ht="15" customHeight="1" thickBot="1" x14ac:dyDescent="0.35">
      <c r="A12" s="161" t="s">
        <v>125</v>
      </c>
      <c r="B12" s="153"/>
      <c r="C12" s="63">
        <v>0.15</v>
      </c>
      <c r="D12" s="56"/>
      <c r="E12" s="34"/>
      <c r="F12" s="34"/>
      <c r="G12" s="34"/>
      <c r="H12" s="34"/>
      <c r="I12" s="34"/>
      <c r="J12" s="34"/>
      <c r="K12" s="34"/>
      <c r="L12" s="34"/>
      <c r="M12" s="34"/>
      <c r="N12" s="34">
        <f>+(C12*5)*100</f>
        <v>75</v>
      </c>
      <c r="O12" s="34"/>
      <c r="P12" s="34"/>
      <c r="Q12" s="34"/>
      <c r="R12" s="34"/>
      <c r="V12" s="32">
        <f>+C12*D13*100</f>
        <v>75</v>
      </c>
    </row>
    <row r="13" spans="1:22" s="32" customFormat="1" ht="15" customHeight="1" x14ac:dyDescent="0.25">
      <c r="A13" s="74"/>
      <c r="B13" s="39" t="s">
        <v>90</v>
      </c>
      <c r="C13" s="41"/>
      <c r="D13" s="64">
        <v>5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</row>
    <row r="14" spans="1:22" s="32" customFormat="1" ht="15" customHeight="1" x14ac:dyDescent="0.25">
      <c r="A14" s="75"/>
      <c r="B14" s="40" t="s">
        <v>88</v>
      </c>
      <c r="C14" s="42"/>
      <c r="D14" s="65">
        <v>3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</row>
    <row r="15" spans="1:22" s="32" customFormat="1" ht="15" customHeight="1" x14ac:dyDescent="0.25">
      <c r="A15" s="75"/>
      <c r="B15" s="40" t="s">
        <v>93</v>
      </c>
      <c r="C15" s="42"/>
      <c r="D15" s="65">
        <v>1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</row>
    <row r="16" spans="1:22" s="32" customFormat="1" ht="15" customHeight="1" x14ac:dyDescent="0.25">
      <c r="A16" s="148"/>
      <c r="B16" s="40" t="s">
        <v>105</v>
      </c>
      <c r="C16" s="149"/>
      <c r="D16" s="66">
        <v>-2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</row>
    <row r="17" spans="1:22" s="32" customFormat="1" ht="15" customHeight="1" thickBot="1" x14ac:dyDescent="0.3">
      <c r="A17" s="148"/>
      <c r="B17" s="154" t="s">
        <v>89</v>
      </c>
      <c r="C17" s="149"/>
      <c r="D17" s="150" t="s">
        <v>58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</row>
    <row r="18" spans="1:22" s="13" customFormat="1" ht="23.15" customHeight="1" thickBot="1" x14ac:dyDescent="0.3">
      <c r="A18" s="142" t="s">
        <v>115</v>
      </c>
      <c r="B18" s="155"/>
      <c r="C18" s="157">
        <f>SUM(C19:C31)</f>
        <v>0.2</v>
      </c>
      <c r="D18" s="155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</row>
    <row r="19" spans="1:22" s="32" customFormat="1" ht="15" customHeight="1" thickBot="1" x14ac:dyDescent="0.35">
      <c r="A19" s="38" t="s">
        <v>79</v>
      </c>
      <c r="B19" s="35"/>
      <c r="C19" s="57">
        <v>0.1</v>
      </c>
      <c r="D19" s="56"/>
      <c r="E19" s="34"/>
      <c r="F19" s="34"/>
      <c r="G19" s="34"/>
      <c r="H19" s="34"/>
      <c r="I19" s="34"/>
      <c r="J19" s="34"/>
      <c r="K19" s="34" t="s">
        <v>7</v>
      </c>
      <c r="L19" s="34"/>
      <c r="M19" s="34"/>
      <c r="N19" s="34">
        <f>+(C19*5)*100</f>
        <v>50</v>
      </c>
      <c r="O19" s="34"/>
      <c r="P19" s="34"/>
      <c r="Q19" s="34"/>
      <c r="R19" s="34"/>
      <c r="V19" s="32">
        <f>+C19*D20*100</f>
        <v>50</v>
      </c>
    </row>
    <row r="20" spans="1:22" s="32" customFormat="1" ht="15" customHeight="1" x14ac:dyDescent="0.25">
      <c r="A20" s="80"/>
      <c r="B20" s="50" t="s">
        <v>28</v>
      </c>
      <c r="C20" s="53"/>
      <c r="D20" s="70">
        <v>5</v>
      </c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</row>
    <row r="21" spans="1:22" s="32" customFormat="1" ht="15" customHeight="1" x14ac:dyDescent="0.25">
      <c r="A21" s="81"/>
      <c r="B21" s="51" t="s">
        <v>41</v>
      </c>
      <c r="C21" s="54"/>
      <c r="D21" s="71">
        <v>3</v>
      </c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</row>
    <row r="22" spans="1:22" s="32" customFormat="1" ht="15" customHeight="1" thickBot="1" x14ac:dyDescent="0.3">
      <c r="A22" s="82"/>
      <c r="B22" s="52" t="s">
        <v>29</v>
      </c>
      <c r="C22" s="55"/>
      <c r="D22" s="72">
        <v>-2</v>
      </c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</row>
    <row r="23" spans="1:22" s="32" customFormat="1" ht="15" customHeight="1" thickBot="1" x14ac:dyDescent="0.35">
      <c r="A23" s="38" t="s">
        <v>80</v>
      </c>
      <c r="B23" s="35"/>
      <c r="C23" s="57">
        <v>0.05</v>
      </c>
      <c r="D23" s="56"/>
      <c r="E23" s="34"/>
      <c r="F23" s="34"/>
      <c r="G23" s="34"/>
      <c r="H23" s="34"/>
      <c r="I23" s="34"/>
      <c r="J23" s="34"/>
      <c r="K23" s="34"/>
      <c r="L23" s="34"/>
      <c r="M23" s="34"/>
      <c r="N23" s="34">
        <f>+(C23*5)*100</f>
        <v>25</v>
      </c>
      <c r="O23" s="34"/>
      <c r="P23" s="34"/>
      <c r="Q23" s="34"/>
      <c r="R23" s="34"/>
      <c r="V23" s="32">
        <f>+C23*D23*100</f>
        <v>0</v>
      </c>
    </row>
    <row r="24" spans="1:22" s="32" customFormat="1" ht="15" customHeight="1" x14ac:dyDescent="0.25">
      <c r="A24" s="81"/>
      <c r="B24" s="51" t="s">
        <v>13</v>
      </c>
      <c r="C24" s="54"/>
      <c r="D24" s="71">
        <v>5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</row>
    <row r="25" spans="1:22" s="32" customFormat="1" ht="15" customHeight="1" x14ac:dyDescent="0.25">
      <c r="A25" s="81" t="s">
        <v>7</v>
      </c>
      <c r="B25" s="51" t="s">
        <v>50</v>
      </c>
      <c r="C25" s="54"/>
      <c r="D25" s="72">
        <v>3</v>
      </c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</row>
    <row r="26" spans="1:22" s="32" customFormat="1" ht="15" customHeight="1" thickBot="1" x14ac:dyDescent="0.3">
      <c r="A26" s="84" t="s">
        <v>7</v>
      </c>
      <c r="B26" s="85" t="s">
        <v>14</v>
      </c>
      <c r="C26" s="86"/>
      <c r="D26" s="72">
        <v>1</v>
      </c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</row>
    <row r="27" spans="1:22" s="32" customFormat="1" ht="15" customHeight="1" thickBot="1" x14ac:dyDescent="0.35">
      <c r="A27" s="38" t="s">
        <v>81</v>
      </c>
      <c r="B27" s="35"/>
      <c r="C27" s="57">
        <v>0.05</v>
      </c>
      <c r="D27" s="56"/>
      <c r="E27" s="34"/>
      <c r="F27" s="34"/>
      <c r="G27" s="34"/>
      <c r="H27" s="34"/>
      <c r="I27" s="34"/>
      <c r="J27" s="34"/>
      <c r="K27" s="34"/>
      <c r="L27" s="34"/>
      <c r="M27" s="34"/>
      <c r="N27" s="34">
        <f>+(C27*5)*100</f>
        <v>25</v>
      </c>
      <c r="O27" s="34"/>
      <c r="P27" s="34"/>
      <c r="Q27" s="34"/>
      <c r="R27" s="34"/>
      <c r="V27" s="32">
        <f>+C27*D28*100</f>
        <v>25</v>
      </c>
    </row>
    <row r="28" spans="1:22" s="32" customFormat="1" ht="15" customHeight="1" x14ac:dyDescent="0.25">
      <c r="A28" s="80"/>
      <c r="B28" s="50" t="s">
        <v>111</v>
      </c>
      <c r="C28" s="53"/>
      <c r="D28" s="70">
        <v>5</v>
      </c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</row>
    <row r="29" spans="1:22" s="32" customFormat="1" ht="15" customHeight="1" x14ac:dyDescent="0.25">
      <c r="A29" s="83"/>
      <c r="B29" s="151" t="s">
        <v>112</v>
      </c>
      <c r="C29" s="152"/>
      <c r="D29" s="70">
        <v>3</v>
      </c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</row>
    <row r="30" spans="1:22" s="32" customFormat="1" ht="15" customHeight="1" x14ac:dyDescent="0.25">
      <c r="A30" s="81"/>
      <c r="B30" s="51" t="s">
        <v>56</v>
      </c>
      <c r="C30" s="54"/>
      <c r="D30" s="71">
        <v>0</v>
      </c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</row>
    <row r="31" spans="1:22" s="32" customFormat="1" ht="15" customHeight="1" thickBot="1" x14ac:dyDescent="0.3">
      <c r="A31" s="84"/>
      <c r="B31" s="85" t="s">
        <v>57</v>
      </c>
      <c r="C31" s="86" t="s">
        <v>7</v>
      </c>
      <c r="D31" s="133">
        <v>-2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22" s="128" customFormat="1" ht="25" customHeight="1" thickBot="1" x14ac:dyDescent="0.3">
      <c r="A32" s="122" t="s">
        <v>116</v>
      </c>
      <c r="B32" s="123"/>
      <c r="C32" s="124">
        <f>SUM(C33:C51)</f>
        <v>0.2</v>
      </c>
      <c r="D32" s="125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7"/>
      <c r="T32" s="127"/>
    </row>
    <row r="33" spans="1:22" s="5" customFormat="1" ht="15" customHeight="1" thickBot="1" x14ac:dyDescent="0.35">
      <c r="A33" s="36" t="s">
        <v>83</v>
      </c>
      <c r="B33" s="37"/>
      <c r="C33" s="59">
        <v>0.06</v>
      </c>
      <c r="D33" s="58"/>
      <c r="E33" s="34"/>
      <c r="F33" s="34"/>
      <c r="G33" s="34"/>
      <c r="H33" s="34"/>
      <c r="I33" s="34"/>
      <c r="J33" s="34"/>
      <c r="K33" s="34"/>
      <c r="L33" s="34"/>
      <c r="M33" s="34"/>
      <c r="N33" s="34">
        <f>+(C33*5)*100</f>
        <v>30</v>
      </c>
      <c r="O33" s="34"/>
      <c r="P33" s="34"/>
      <c r="Q33" s="34"/>
      <c r="R33" s="34"/>
      <c r="S33" s="32"/>
      <c r="T33" s="32"/>
      <c r="V33" s="32">
        <f>+C33*D34*100</f>
        <v>30</v>
      </c>
    </row>
    <row r="34" spans="1:22" s="5" customFormat="1" ht="15" customHeight="1" x14ac:dyDescent="0.25">
      <c r="A34" s="77"/>
      <c r="B34" s="45" t="s">
        <v>64</v>
      </c>
      <c r="C34" s="47"/>
      <c r="D34" s="67">
        <v>5</v>
      </c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32"/>
      <c r="T34" s="32"/>
    </row>
    <row r="35" spans="1:22" s="5" customFormat="1" ht="15" customHeight="1" x14ac:dyDescent="0.25">
      <c r="A35" s="78"/>
      <c r="B35" s="46" t="s">
        <v>113</v>
      </c>
      <c r="C35" s="48"/>
      <c r="D35" s="68">
        <v>4</v>
      </c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32"/>
      <c r="T35" s="32"/>
    </row>
    <row r="36" spans="1:22" s="5" customFormat="1" ht="15" customHeight="1" x14ac:dyDescent="0.25">
      <c r="A36" s="78"/>
      <c r="B36" s="46" t="s">
        <v>1</v>
      </c>
      <c r="C36" s="48"/>
      <c r="D36" s="68">
        <v>3</v>
      </c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32"/>
      <c r="T36" s="32"/>
    </row>
    <row r="37" spans="1:22" s="5" customFormat="1" ht="15" customHeight="1" x14ac:dyDescent="0.25">
      <c r="A37" s="78"/>
      <c r="B37" s="46" t="s">
        <v>2</v>
      </c>
      <c r="C37" s="48"/>
      <c r="D37" s="68">
        <v>2</v>
      </c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32"/>
      <c r="T37" s="32"/>
    </row>
    <row r="38" spans="1:22" s="5" customFormat="1" ht="15" customHeight="1" thickBot="1" x14ac:dyDescent="0.3">
      <c r="A38" s="79"/>
      <c r="B38" s="44" t="s">
        <v>3</v>
      </c>
      <c r="C38" s="49"/>
      <c r="D38" s="69">
        <v>0</v>
      </c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32"/>
      <c r="T38" s="32"/>
    </row>
    <row r="39" spans="1:22" s="33" customFormat="1" ht="15" customHeight="1" thickBot="1" x14ac:dyDescent="0.35">
      <c r="A39" s="38" t="s">
        <v>84</v>
      </c>
      <c r="B39" s="61"/>
      <c r="C39" s="57">
        <v>0.04</v>
      </c>
      <c r="D39" s="60"/>
      <c r="E39" s="90"/>
      <c r="F39" s="90"/>
      <c r="G39" s="90"/>
      <c r="H39" s="90"/>
      <c r="I39" s="90"/>
      <c r="J39" s="90"/>
      <c r="K39" s="90"/>
      <c r="L39" s="90"/>
      <c r="M39" s="90"/>
      <c r="N39" s="34">
        <f>+(C39*5)*100</f>
        <v>20</v>
      </c>
      <c r="O39" s="90"/>
      <c r="P39" s="90"/>
      <c r="Q39" s="90"/>
      <c r="R39" s="90"/>
      <c r="V39" s="32">
        <f>+C39*D40*100</f>
        <v>20</v>
      </c>
    </row>
    <row r="40" spans="1:22" s="33" customFormat="1" ht="27.75" customHeight="1" x14ac:dyDescent="0.25">
      <c r="A40" s="80"/>
      <c r="B40" s="50" t="s">
        <v>117</v>
      </c>
      <c r="C40" s="53" t="s">
        <v>7</v>
      </c>
      <c r="D40" s="70">
        <v>5</v>
      </c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</row>
    <row r="41" spans="1:22" s="33" customFormat="1" ht="15" customHeight="1" x14ac:dyDescent="0.25">
      <c r="A41" s="81"/>
      <c r="B41" s="51" t="s">
        <v>42</v>
      </c>
      <c r="C41" s="54"/>
      <c r="D41" s="71">
        <v>3</v>
      </c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</row>
    <row r="42" spans="1:22" s="33" customFormat="1" ht="15" customHeight="1" thickBot="1" x14ac:dyDescent="0.3">
      <c r="A42" s="82"/>
      <c r="B42" s="52" t="s">
        <v>8</v>
      </c>
      <c r="C42" s="55"/>
      <c r="D42" s="72">
        <v>1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</row>
    <row r="43" spans="1:22" s="33" customFormat="1" ht="15" customHeight="1" thickBot="1" x14ac:dyDescent="0.35">
      <c r="A43" s="38" t="s">
        <v>106</v>
      </c>
      <c r="B43" s="61"/>
      <c r="C43" s="57">
        <v>0.06</v>
      </c>
      <c r="D43" s="60"/>
      <c r="E43" s="90"/>
      <c r="F43" s="90"/>
      <c r="G43" s="90"/>
      <c r="H43" s="90"/>
      <c r="I43" s="90"/>
      <c r="J43" s="90"/>
      <c r="K43" s="90"/>
      <c r="L43" s="90"/>
      <c r="M43" s="90"/>
      <c r="N43" s="34">
        <f>+(C43*5)*100</f>
        <v>30</v>
      </c>
      <c r="O43" s="90"/>
      <c r="P43" s="90"/>
      <c r="Q43" s="90"/>
      <c r="R43" s="90"/>
      <c r="V43" s="32">
        <f>+C43*D44*100</f>
        <v>30</v>
      </c>
    </row>
    <row r="44" spans="1:22" s="33" customFormat="1" ht="15" customHeight="1" x14ac:dyDescent="0.25">
      <c r="A44" s="80"/>
      <c r="B44" s="50" t="s">
        <v>43</v>
      </c>
      <c r="C44" s="53" t="s">
        <v>7</v>
      </c>
      <c r="D44" s="70">
        <v>5</v>
      </c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spans="1:22" s="33" customFormat="1" ht="15" customHeight="1" x14ac:dyDescent="0.25">
      <c r="A45" s="81"/>
      <c r="B45" s="51" t="s">
        <v>70</v>
      </c>
      <c r="C45" s="54"/>
      <c r="D45" s="71">
        <v>3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</row>
    <row r="46" spans="1:22" s="33" customFormat="1" ht="15" customHeight="1" x14ac:dyDescent="0.25">
      <c r="A46" s="81"/>
      <c r="B46" s="87" t="s">
        <v>23</v>
      </c>
      <c r="C46" s="88"/>
      <c r="D46" s="72">
        <v>1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</row>
    <row r="47" spans="1:22" s="33" customFormat="1" ht="15" customHeight="1" thickBot="1" x14ac:dyDescent="0.3">
      <c r="A47" s="84"/>
      <c r="B47" s="52" t="s">
        <v>44</v>
      </c>
      <c r="C47" s="55"/>
      <c r="D47" s="73">
        <v>-2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</row>
    <row r="48" spans="1:22" s="32" customFormat="1" ht="13.5" thickBot="1" x14ac:dyDescent="0.35">
      <c r="A48" s="164" t="s">
        <v>78</v>
      </c>
      <c r="B48" s="165"/>
      <c r="C48" s="57">
        <v>0.04</v>
      </c>
      <c r="D48" s="56"/>
      <c r="E48" s="34"/>
      <c r="F48" s="34"/>
      <c r="G48" s="34"/>
      <c r="H48" s="34"/>
      <c r="I48" s="34"/>
      <c r="J48" s="34"/>
      <c r="K48" s="34"/>
      <c r="L48" s="34"/>
      <c r="M48" s="34"/>
      <c r="N48" s="34">
        <f>+(C48*5)*100</f>
        <v>20</v>
      </c>
      <c r="O48" s="34"/>
      <c r="P48" s="34"/>
      <c r="Q48" s="34"/>
      <c r="R48" s="34"/>
      <c r="V48" s="32">
        <f>+C48*D49*100</f>
        <v>20</v>
      </c>
    </row>
    <row r="49" spans="1:22" s="32" customFormat="1" ht="15" customHeight="1" x14ac:dyDescent="0.25">
      <c r="A49" s="80" t="s">
        <v>7</v>
      </c>
      <c r="B49" s="50" t="s">
        <v>25</v>
      </c>
      <c r="C49" s="53"/>
      <c r="D49" s="72">
        <v>5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</row>
    <row r="50" spans="1:22" s="32" customFormat="1" ht="15" customHeight="1" x14ac:dyDescent="0.25">
      <c r="A50" s="81"/>
      <c r="B50" s="51" t="s">
        <v>22</v>
      </c>
      <c r="C50" s="54"/>
      <c r="D50" s="71">
        <v>3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</row>
    <row r="51" spans="1:22" s="32" customFormat="1" ht="15" customHeight="1" thickBot="1" x14ac:dyDescent="0.3">
      <c r="A51" s="82"/>
      <c r="B51" s="52" t="s">
        <v>24</v>
      </c>
      <c r="C51" s="55"/>
      <c r="D51" s="96">
        <v>1</v>
      </c>
      <c r="E51" s="90"/>
      <c r="F51" s="90"/>
      <c r="G51" s="90"/>
      <c r="H51" s="90"/>
      <c r="I51" s="90"/>
      <c r="J51" s="90"/>
      <c r="K51" s="97" t="s">
        <v>7</v>
      </c>
      <c r="L51" s="90" t="s">
        <v>7</v>
      </c>
      <c r="M51" s="90"/>
      <c r="N51" s="90"/>
      <c r="O51" s="90"/>
      <c r="P51" s="90"/>
      <c r="Q51" s="90"/>
      <c r="R51" s="90"/>
    </row>
    <row r="52" spans="1:22" s="128" customFormat="1" ht="25" customHeight="1" thickBot="1" x14ac:dyDescent="0.3">
      <c r="A52" s="122" t="s">
        <v>118</v>
      </c>
      <c r="B52" s="123"/>
      <c r="C52" s="124">
        <f>SUM(C53:C63)</f>
        <v>0.15000000000000002</v>
      </c>
      <c r="D52" s="125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7"/>
      <c r="T52" s="127"/>
    </row>
    <row r="53" spans="1:22" s="32" customFormat="1" ht="15" customHeight="1" thickBot="1" x14ac:dyDescent="0.35">
      <c r="A53" s="38" t="s">
        <v>85</v>
      </c>
      <c r="B53" s="35"/>
      <c r="C53" s="57">
        <v>0.1</v>
      </c>
      <c r="D53" s="56"/>
      <c r="E53" s="34"/>
      <c r="F53" s="34"/>
      <c r="G53" s="34"/>
      <c r="H53" s="34"/>
      <c r="I53" s="34"/>
      <c r="J53" s="34"/>
      <c r="K53" s="34"/>
      <c r="L53" s="34"/>
      <c r="M53" s="34"/>
      <c r="N53" s="34">
        <f>+(C53*5)*100</f>
        <v>50</v>
      </c>
      <c r="O53" s="34"/>
      <c r="P53" s="34"/>
      <c r="Q53" s="34"/>
      <c r="R53" s="34"/>
      <c r="V53" s="32">
        <f>+C53*D54*100</f>
        <v>50</v>
      </c>
    </row>
    <row r="54" spans="1:22" s="32" customFormat="1" ht="15" customHeight="1" x14ac:dyDescent="0.25">
      <c r="A54" s="80"/>
      <c r="B54" s="50" t="s">
        <v>59</v>
      </c>
      <c r="C54" s="53"/>
      <c r="D54" s="70">
        <v>5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</row>
    <row r="55" spans="1:22" s="32" customFormat="1" ht="15" customHeight="1" x14ac:dyDescent="0.25">
      <c r="A55" s="81"/>
      <c r="B55" s="51" t="s">
        <v>60</v>
      </c>
      <c r="C55" s="54"/>
      <c r="D55" s="71">
        <v>5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</row>
    <row r="56" spans="1:22" s="32" customFormat="1" ht="15" customHeight="1" x14ac:dyDescent="0.25">
      <c r="A56" s="83"/>
      <c r="B56" s="151" t="s">
        <v>61</v>
      </c>
      <c r="C56" s="152"/>
      <c r="D56" s="70">
        <v>4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</row>
    <row r="57" spans="1:22" s="32" customFormat="1" ht="15" customHeight="1" x14ac:dyDescent="0.25">
      <c r="A57" s="145"/>
      <c r="B57" s="146" t="s">
        <v>62</v>
      </c>
      <c r="C57" s="147"/>
      <c r="D57" s="96">
        <v>3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</row>
    <row r="58" spans="1:22" s="32" customFormat="1" ht="15" customHeight="1" thickBot="1" x14ac:dyDescent="0.3">
      <c r="A58" s="82"/>
      <c r="B58" s="52" t="s">
        <v>63</v>
      </c>
      <c r="C58" s="55"/>
      <c r="D58" s="72">
        <v>-2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</row>
    <row r="59" spans="1:22" s="32" customFormat="1" ht="15" customHeight="1" thickBot="1" x14ac:dyDescent="0.35">
      <c r="A59" s="38" t="s">
        <v>86</v>
      </c>
      <c r="B59" s="35"/>
      <c r="C59" s="57">
        <v>0.05</v>
      </c>
      <c r="D59" s="56"/>
      <c r="E59" s="34"/>
      <c r="F59" s="34"/>
      <c r="G59" s="34"/>
      <c r="H59" s="34"/>
      <c r="I59" s="34"/>
      <c r="J59" s="34"/>
      <c r="K59" s="34"/>
      <c r="L59" s="34"/>
      <c r="M59" s="34"/>
      <c r="N59" s="34">
        <f>+(C59*5)*100</f>
        <v>25</v>
      </c>
      <c r="O59" s="34"/>
      <c r="P59" s="34"/>
      <c r="Q59" s="34"/>
      <c r="R59" s="34"/>
      <c r="V59" s="32">
        <f>+C59*D60*100</f>
        <v>25</v>
      </c>
    </row>
    <row r="60" spans="1:22" s="32" customFormat="1" ht="15" customHeight="1" x14ac:dyDescent="0.25">
      <c r="A60" s="80"/>
      <c r="B60" s="50" t="s">
        <v>33</v>
      </c>
      <c r="C60" s="53"/>
      <c r="D60" s="70">
        <v>5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</row>
    <row r="61" spans="1:22" s="32" customFormat="1" ht="15" customHeight="1" x14ac:dyDescent="0.25">
      <c r="A61" s="81" t="s">
        <v>7</v>
      </c>
      <c r="B61" s="51" t="s">
        <v>5</v>
      </c>
      <c r="C61" s="54"/>
      <c r="D61" s="71">
        <v>3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</row>
    <row r="62" spans="1:22" s="32" customFormat="1" ht="15" customHeight="1" x14ac:dyDescent="0.25">
      <c r="A62" s="98"/>
      <c r="B62" s="87" t="s">
        <v>6</v>
      </c>
      <c r="C62" s="88"/>
      <c r="D62" s="72">
        <v>0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</row>
    <row r="63" spans="1:22" s="32" customFormat="1" ht="15" customHeight="1" thickBot="1" x14ac:dyDescent="0.3">
      <c r="A63" s="82"/>
      <c r="B63" s="52" t="s">
        <v>45</v>
      </c>
      <c r="C63" s="55"/>
      <c r="D63" s="72">
        <v>-2</v>
      </c>
      <c r="E63" s="90"/>
      <c r="F63" s="90"/>
      <c r="G63" s="90"/>
      <c r="H63" s="90"/>
      <c r="I63" s="90"/>
      <c r="J63" s="90"/>
      <c r="K63" s="97" t="s">
        <v>7</v>
      </c>
      <c r="L63" s="90" t="s">
        <v>7</v>
      </c>
      <c r="M63" s="90"/>
      <c r="N63" s="90"/>
      <c r="O63" s="90"/>
      <c r="P63" s="90"/>
      <c r="Q63" s="90"/>
      <c r="R63" s="90"/>
    </row>
    <row r="64" spans="1:22" s="131" customFormat="1" ht="25" customHeight="1" thickBot="1" x14ac:dyDescent="0.3">
      <c r="A64" s="142" t="s">
        <v>47</v>
      </c>
      <c r="B64" s="143"/>
      <c r="C64" s="144">
        <f>SUM(C65:C84)</f>
        <v>0.2</v>
      </c>
      <c r="D64" s="129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27"/>
      <c r="T64" s="127"/>
    </row>
    <row r="65" spans="1:22" s="33" customFormat="1" ht="29.25" customHeight="1" thickBot="1" x14ac:dyDescent="0.35">
      <c r="A65" s="164" t="s">
        <v>65</v>
      </c>
      <c r="B65" s="165"/>
      <c r="C65" s="57">
        <v>0.05</v>
      </c>
      <c r="D65" s="56"/>
      <c r="E65" s="34"/>
      <c r="F65" s="34"/>
      <c r="G65" s="34"/>
      <c r="H65" s="34"/>
      <c r="I65" s="34"/>
      <c r="J65" s="34"/>
      <c r="K65" s="34"/>
      <c r="L65" s="34"/>
      <c r="M65" s="34"/>
      <c r="N65" s="34">
        <f>+(C65*5)*100</f>
        <v>25</v>
      </c>
      <c r="O65" s="34"/>
      <c r="P65" s="34"/>
      <c r="Q65" s="34"/>
      <c r="R65" s="34"/>
      <c r="V65" s="32">
        <f>+C65*D66*100</f>
        <v>25</v>
      </c>
    </row>
    <row r="66" spans="1:22" s="33" customFormat="1" ht="15" customHeight="1" x14ac:dyDescent="0.25">
      <c r="A66" s="80"/>
      <c r="B66" s="50" t="s">
        <v>109</v>
      </c>
      <c r="C66" s="53"/>
      <c r="D66" s="70">
        <v>5</v>
      </c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</row>
    <row r="67" spans="1:22" s="33" customFormat="1" ht="15" customHeight="1" x14ac:dyDescent="0.25">
      <c r="A67" s="81"/>
      <c r="B67" s="51" t="s">
        <v>110</v>
      </c>
      <c r="C67" s="54"/>
      <c r="D67" s="71">
        <v>0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</row>
    <row r="68" spans="1:22" s="33" customFormat="1" ht="15" customHeight="1" thickBot="1" x14ac:dyDescent="0.3">
      <c r="A68" s="82"/>
      <c r="B68" s="52" t="s">
        <v>108</v>
      </c>
      <c r="C68" s="55"/>
      <c r="D68" s="72">
        <v>-2</v>
      </c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</row>
    <row r="69" spans="1:22" s="32" customFormat="1" ht="15" customHeight="1" thickBot="1" x14ac:dyDescent="0.35">
      <c r="A69" s="38" t="s">
        <v>66</v>
      </c>
      <c r="B69" s="35"/>
      <c r="C69" s="57">
        <v>0.05</v>
      </c>
      <c r="D69" s="56"/>
      <c r="E69" s="34"/>
      <c r="F69" s="34"/>
      <c r="G69" s="34"/>
      <c r="H69" s="34"/>
      <c r="I69" s="34"/>
      <c r="J69" s="34"/>
      <c r="K69" s="34" t="s">
        <v>7</v>
      </c>
      <c r="L69" s="34"/>
      <c r="M69" s="34"/>
      <c r="N69" s="34">
        <f>+(C69*5)*100</f>
        <v>25</v>
      </c>
      <c r="O69" s="34"/>
      <c r="P69" s="34"/>
      <c r="Q69" s="34"/>
      <c r="R69" s="34"/>
      <c r="V69" s="32">
        <f>+C69*D70*100</f>
        <v>25</v>
      </c>
    </row>
    <row r="70" spans="1:22" s="32" customFormat="1" ht="15" customHeight="1" x14ac:dyDescent="0.25">
      <c r="A70" s="80"/>
      <c r="B70" s="50" t="s">
        <v>54</v>
      </c>
      <c r="C70" s="53"/>
      <c r="D70" s="70">
        <v>5</v>
      </c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</row>
    <row r="71" spans="1:22" s="32" customFormat="1" ht="15" customHeight="1" x14ac:dyDescent="0.25">
      <c r="A71" s="81"/>
      <c r="B71" s="51" t="s">
        <v>4</v>
      </c>
      <c r="C71" s="54"/>
      <c r="D71" s="71">
        <v>3</v>
      </c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</row>
    <row r="72" spans="1:22" s="32" customFormat="1" ht="15" customHeight="1" thickBot="1" x14ac:dyDescent="0.3">
      <c r="A72" s="82"/>
      <c r="B72" s="52" t="s">
        <v>55</v>
      </c>
      <c r="C72" s="55"/>
      <c r="D72" s="72">
        <v>1</v>
      </c>
      <c r="E72" s="90"/>
      <c r="F72" s="90"/>
      <c r="G72" s="90"/>
      <c r="H72" s="90"/>
      <c r="I72" s="90"/>
      <c r="J72" s="90"/>
      <c r="K72" s="97" t="s">
        <v>7</v>
      </c>
      <c r="L72" s="90" t="s">
        <v>7</v>
      </c>
      <c r="M72" s="90"/>
      <c r="N72" s="90"/>
      <c r="O72" s="90"/>
      <c r="P72" s="90"/>
      <c r="Q72" s="90"/>
      <c r="R72" s="90"/>
    </row>
    <row r="73" spans="1:22" s="32" customFormat="1" ht="15" customHeight="1" thickBot="1" x14ac:dyDescent="0.35">
      <c r="A73" s="38" t="s">
        <v>67</v>
      </c>
      <c r="B73" s="35"/>
      <c r="C73" s="57">
        <v>0.03</v>
      </c>
      <c r="D73" s="56"/>
      <c r="E73" s="34"/>
      <c r="F73" s="34"/>
      <c r="G73" s="34"/>
      <c r="H73" s="34"/>
      <c r="I73" s="34"/>
      <c r="J73" s="34"/>
      <c r="K73" s="34" t="s">
        <v>7</v>
      </c>
      <c r="L73" s="34"/>
      <c r="M73" s="34"/>
      <c r="N73" s="34">
        <f>+(C73*5)*100</f>
        <v>15</v>
      </c>
      <c r="O73" s="34"/>
      <c r="P73" s="34"/>
      <c r="Q73" s="34"/>
      <c r="R73" s="34"/>
      <c r="V73" s="32">
        <f>+C73*D74*100</f>
        <v>15</v>
      </c>
    </row>
    <row r="74" spans="1:22" s="32" customFormat="1" ht="15" customHeight="1" x14ac:dyDescent="0.25">
      <c r="A74" s="80"/>
      <c r="B74" s="50" t="s">
        <v>26</v>
      </c>
      <c r="C74" s="53"/>
      <c r="D74" s="70">
        <v>5</v>
      </c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</row>
    <row r="75" spans="1:22" s="32" customFormat="1" ht="15" customHeight="1" x14ac:dyDescent="0.25">
      <c r="A75" s="81"/>
      <c r="B75" s="51" t="s">
        <v>119</v>
      </c>
      <c r="C75" s="54"/>
      <c r="D75" s="71">
        <v>3</v>
      </c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</row>
    <row r="76" spans="1:22" s="32" customFormat="1" ht="15" customHeight="1" thickBot="1" x14ac:dyDescent="0.3">
      <c r="A76" s="81"/>
      <c r="B76" s="87" t="s">
        <v>27</v>
      </c>
      <c r="C76" s="88"/>
      <c r="D76" s="71">
        <v>1</v>
      </c>
      <c r="E76" s="90"/>
      <c r="F76" s="90"/>
      <c r="G76" s="90"/>
      <c r="H76" s="90"/>
      <c r="I76" s="90"/>
      <c r="J76" s="90"/>
      <c r="K76" s="97" t="s">
        <v>7</v>
      </c>
      <c r="L76" s="90"/>
      <c r="M76" s="90"/>
      <c r="N76" s="90"/>
      <c r="O76" s="90"/>
      <c r="P76" s="90"/>
      <c r="Q76" s="90"/>
      <c r="R76" s="90"/>
    </row>
    <row r="77" spans="1:22" s="32" customFormat="1" ht="15" customHeight="1" thickBot="1" x14ac:dyDescent="0.35">
      <c r="A77" s="38" t="s">
        <v>68</v>
      </c>
      <c r="B77" s="35"/>
      <c r="C77" s="57">
        <v>0.04</v>
      </c>
      <c r="D77" s="56"/>
      <c r="E77" s="34"/>
      <c r="F77" s="34"/>
      <c r="G77" s="34"/>
      <c r="H77" s="34"/>
      <c r="I77" s="34"/>
      <c r="J77" s="34"/>
      <c r="K77" s="34" t="s">
        <v>7</v>
      </c>
      <c r="L77" s="34"/>
      <c r="M77" s="34"/>
      <c r="N77" s="34">
        <f>+(C77*5)*100</f>
        <v>20</v>
      </c>
      <c r="O77" s="34"/>
      <c r="P77" s="34"/>
      <c r="Q77" s="34"/>
      <c r="R77" s="34"/>
      <c r="V77" s="32">
        <f>+C77*D78*100</f>
        <v>20</v>
      </c>
    </row>
    <row r="78" spans="1:22" s="32" customFormat="1" ht="15" customHeight="1" x14ac:dyDescent="0.25">
      <c r="A78" s="83" t="s">
        <v>7</v>
      </c>
      <c r="B78" s="50" t="s">
        <v>51</v>
      </c>
      <c r="C78" s="53"/>
      <c r="D78" s="71">
        <v>5</v>
      </c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</row>
    <row r="79" spans="1:22" s="32" customFormat="1" ht="25" x14ac:dyDescent="0.25">
      <c r="A79" s="81"/>
      <c r="B79" s="51" t="s">
        <v>120</v>
      </c>
      <c r="C79" s="54"/>
      <c r="D79" s="71">
        <v>3</v>
      </c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</row>
    <row r="80" spans="1:22" s="32" customFormat="1" ht="15" customHeight="1" thickBot="1" x14ac:dyDescent="0.3">
      <c r="A80" s="82"/>
      <c r="B80" s="52" t="s">
        <v>48</v>
      </c>
      <c r="C80" s="55"/>
      <c r="D80" s="73">
        <v>1</v>
      </c>
      <c r="E80" s="90"/>
      <c r="F80" s="90"/>
      <c r="G80" s="90"/>
      <c r="H80" s="90"/>
      <c r="I80" s="90"/>
      <c r="J80" s="90"/>
      <c r="K80" s="97" t="s">
        <v>7</v>
      </c>
      <c r="L80" s="90"/>
      <c r="M80" s="90"/>
      <c r="N80" s="90"/>
      <c r="O80" s="90"/>
      <c r="P80" s="90"/>
      <c r="Q80" s="90"/>
      <c r="R80" s="90"/>
    </row>
    <row r="81" spans="1:22" s="32" customFormat="1" ht="15" customHeight="1" thickBot="1" x14ac:dyDescent="0.35">
      <c r="A81" s="38" t="s">
        <v>69</v>
      </c>
      <c r="B81" s="35"/>
      <c r="C81" s="57">
        <v>0.03</v>
      </c>
      <c r="D81" s="56"/>
      <c r="E81" s="34"/>
      <c r="F81" s="34"/>
      <c r="G81" s="34"/>
      <c r="H81" s="34"/>
      <c r="I81" s="34"/>
      <c r="J81" s="34"/>
      <c r="K81" s="34" t="s">
        <v>7</v>
      </c>
      <c r="L81" s="34"/>
      <c r="N81" s="34">
        <f>+(C81*5)*100</f>
        <v>15</v>
      </c>
      <c r="O81" s="34"/>
      <c r="P81" s="34"/>
      <c r="Q81" s="34"/>
      <c r="R81" s="34"/>
      <c r="V81" s="32">
        <f>+C81*D82*100</f>
        <v>15</v>
      </c>
    </row>
    <row r="82" spans="1:22" s="32" customFormat="1" ht="15.65" customHeight="1" x14ac:dyDescent="0.25">
      <c r="A82" s="80"/>
      <c r="B82" s="50" t="s">
        <v>121</v>
      </c>
      <c r="C82" s="53"/>
      <c r="D82" s="70">
        <v>5</v>
      </c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</row>
    <row r="83" spans="1:22" s="32" customFormat="1" ht="15" customHeight="1" x14ac:dyDescent="0.25">
      <c r="A83" s="81"/>
      <c r="B83" s="51" t="s">
        <v>30</v>
      </c>
      <c r="C83" s="54"/>
      <c r="D83" s="71">
        <v>3</v>
      </c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</row>
    <row r="84" spans="1:22" s="32" customFormat="1" ht="15" customHeight="1" thickBot="1" x14ac:dyDescent="0.3">
      <c r="A84" s="82"/>
      <c r="B84" s="52" t="s">
        <v>49</v>
      </c>
      <c r="C84" s="55"/>
      <c r="D84" s="73">
        <v>1</v>
      </c>
      <c r="E84" s="90"/>
      <c r="F84" s="90"/>
      <c r="G84" s="90"/>
      <c r="H84" s="90"/>
      <c r="I84" s="90"/>
      <c r="J84" s="90"/>
      <c r="K84" s="97" t="s">
        <v>7</v>
      </c>
      <c r="L84" s="90" t="e">
        <f>+D82+D78+D70+D74+#REF!+D54+#REF!+D20+D49+#REF!+D28+D44+D40+D60+#REF!+D66+D34+D13+D6</f>
        <v>#REF!</v>
      </c>
      <c r="M84" s="90">
        <f>19*5</f>
        <v>95</v>
      </c>
      <c r="N84" s="90">
        <f>SUM(N3:N81)</f>
        <v>500</v>
      </c>
      <c r="O84" s="90"/>
      <c r="P84" s="90"/>
      <c r="Q84" s="90"/>
      <c r="R84" s="90"/>
    </row>
    <row r="85" spans="1:22" s="103" customFormat="1" ht="16" thickBot="1" x14ac:dyDescent="0.4">
      <c r="A85" s="104"/>
      <c r="B85" s="105" t="s">
        <v>46</v>
      </c>
      <c r="C85" s="106">
        <f>C64+C52+C32+C18+C4</f>
        <v>1</v>
      </c>
      <c r="D85" s="103" t="s">
        <v>7</v>
      </c>
      <c r="E85" s="120"/>
      <c r="F85" s="120"/>
      <c r="G85" s="120"/>
      <c r="H85" s="120"/>
      <c r="I85" s="120"/>
      <c r="J85" s="120"/>
      <c r="K85" s="120"/>
      <c r="L85" s="121" t="s">
        <v>7</v>
      </c>
      <c r="M85" s="120"/>
      <c r="N85" s="120"/>
      <c r="O85" s="120"/>
      <c r="P85" s="120"/>
      <c r="Q85" s="120"/>
      <c r="R85" s="120"/>
      <c r="S85" s="120"/>
      <c r="T85" s="120"/>
    </row>
  </sheetData>
  <customSheetViews>
    <customSheetView guid="{1AA0AF10-1D94-47BD-876C-134BF8F50144}" showPageBreaks="1" showGridLines="0" fitToPage="1" printArea="1" showRuler="0">
      <rowBreaks count="1" manualBreakCount="1">
        <brk id="46" max="16383" man="1"/>
      </rowBreaks>
      <pageMargins left="0.75" right="0.5" top="0.5" bottom="0.5" header="0.3" footer="0.3"/>
      <pageSetup scale="93" fitToHeight="2" orientation="portrait" r:id="rId1"/>
      <headerFooter alignWithMargins="0">
        <oddHeader>&amp;C&amp;14HSU Project Scoring Worksheet Information&amp;RDRAFT</oddHeader>
        <oddFooter>&amp;CPage &amp;P of &amp;N&amp;RLast Updated:12/06/10</oddFooter>
      </headerFooter>
    </customSheetView>
  </customSheetViews>
  <mergeCells count="3">
    <mergeCell ref="A65:B65"/>
    <mergeCell ref="A5:B5"/>
    <mergeCell ref="A48:B48"/>
  </mergeCells>
  <phoneticPr fontId="1" type="noConversion"/>
  <pageMargins left="0.75" right="0.5" top="0.7" bottom="0.5" header="0.5" footer="0.3"/>
  <pageSetup scale="92" fitToHeight="2" orientation="portrait" r:id="rId2"/>
  <headerFooter differentFirst="1" alignWithMargins="0">
    <oddHeader>&amp;L&amp;"Arial,Bold"HSU ITS Project Scoring Rubric Information</oddHeader>
    <oddFooter>&amp;CPage &amp;P of &amp;N&amp;RLast Updated: Fall 2019</oddFooter>
    <evenFooter>&amp;L&amp;F&amp;CPage &amp;P of &amp;N&amp;RLast Updated:12/08/10</evenFooter>
    <firstFooter>&amp;CPage &amp;P of &amp;N</firstFooter>
  </headerFooter>
  <rowBreaks count="1" manualBreakCount="1">
    <brk id="4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showGridLines="0" tabSelected="1" showRuler="0" view="pageLayout" topLeftCell="B4" zoomScaleNormal="100" workbookViewId="0">
      <selection activeCell="F7" sqref="F7"/>
    </sheetView>
  </sheetViews>
  <sheetFormatPr defaultColWidth="9.1796875" defaultRowHeight="14" x14ac:dyDescent="0.3"/>
  <cols>
    <col min="1" max="1" width="15.1796875" style="1" customWidth="1"/>
    <col min="2" max="2" width="76" style="2" customWidth="1"/>
    <col min="3" max="3" width="8.81640625" style="4" customWidth="1"/>
    <col min="4" max="4" width="10.1796875" style="1" bestFit="1" customWidth="1"/>
    <col min="5" max="5" width="11.1796875" style="1" customWidth="1"/>
    <col min="6" max="24" width="9.1796875" style="1" customWidth="1"/>
    <col min="25" max="26" width="20.81640625" style="1" customWidth="1"/>
    <col min="27" max="131" width="9.1796875" style="1" customWidth="1"/>
    <col min="132" max="16384" width="9.1796875" style="1"/>
  </cols>
  <sheetData>
    <row r="1" spans="1:31" ht="14.5" thickBot="1" x14ac:dyDescent="0.35">
      <c r="A1" s="29" t="s">
        <v>15</v>
      </c>
      <c r="B1" s="30"/>
      <c r="C1" s="171" t="s">
        <v>7</v>
      </c>
      <c r="D1" s="171"/>
      <c r="E1" s="171"/>
    </row>
    <row r="2" spans="1:31" ht="30.75" customHeight="1" thickTop="1" x14ac:dyDescent="0.3">
      <c r="A2" s="27"/>
      <c r="B2" s="172" t="s">
        <v>16</v>
      </c>
      <c r="C2" s="172"/>
      <c r="D2" s="172"/>
      <c r="E2" s="172"/>
    </row>
    <row r="3" spans="1:31" ht="18" customHeight="1" thickBot="1" x14ac:dyDescent="0.35">
      <c r="A3" s="31"/>
      <c r="B3" s="16" t="s">
        <v>7</v>
      </c>
      <c r="C3" s="15"/>
      <c r="D3" s="15"/>
      <c r="E3" s="15"/>
    </row>
    <row r="4" spans="1:31" ht="28.5" x14ac:dyDescent="0.35">
      <c r="A4" s="22"/>
      <c r="B4" s="100" t="s">
        <v>9</v>
      </c>
      <c r="C4" s="23" t="s">
        <v>12</v>
      </c>
      <c r="D4" s="24" t="s">
        <v>10</v>
      </c>
      <c r="E4" s="25" t="s">
        <v>11</v>
      </c>
    </row>
    <row r="5" spans="1:31" s="5" customFormat="1" ht="30" customHeight="1" x14ac:dyDescent="0.3">
      <c r="A5" s="107" t="s">
        <v>92</v>
      </c>
      <c r="B5" s="108"/>
      <c r="C5" s="109">
        <f>SUM(C6:C7)</f>
        <v>0.25</v>
      </c>
      <c r="D5" s="110"/>
      <c r="E5" s="111"/>
    </row>
    <row r="6" spans="1:31" s="9" customFormat="1" ht="30" customHeight="1" x14ac:dyDescent="0.25">
      <c r="A6" s="91"/>
      <c r="B6" s="163" t="s">
        <v>124</v>
      </c>
      <c r="C6" s="7">
        <v>0.1</v>
      </c>
      <c r="D6" s="8"/>
      <c r="E6" s="17">
        <f t="shared" ref="E6" si="0">(+C6*D6)*100</f>
        <v>0</v>
      </c>
      <c r="Y6" s="9" t="s">
        <v>31</v>
      </c>
      <c r="AA6" s="5">
        <v>5</v>
      </c>
      <c r="AB6" s="5">
        <v>4</v>
      </c>
      <c r="AC6" s="5">
        <v>3</v>
      </c>
      <c r="AD6" s="9">
        <v>1</v>
      </c>
      <c r="AE6" s="9">
        <v>0</v>
      </c>
    </row>
    <row r="7" spans="1:31" s="9" customFormat="1" ht="30" customHeight="1" x14ac:dyDescent="0.25">
      <c r="A7" s="91" t="s">
        <v>7</v>
      </c>
      <c r="B7" s="92" t="s">
        <v>126</v>
      </c>
      <c r="C7" s="7">
        <v>0.15</v>
      </c>
      <c r="D7" s="8"/>
      <c r="E7" s="17">
        <f>(+C7*D7)*100</f>
        <v>0</v>
      </c>
      <c r="Y7" s="9" t="s">
        <v>100</v>
      </c>
      <c r="AA7" s="5">
        <v>5</v>
      </c>
      <c r="AB7" s="5">
        <v>3</v>
      </c>
      <c r="AC7" s="5">
        <v>1</v>
      </c>
      <c r="AD7" s="9">
        <v>-2</v>
      </c>
    </row>
    <row r="8" spans="1:31" s="5" customFormat="1" ht="30" customHeight="1" x14ac:dyDescent="0.3">
      <c r="A8" s="107" t="s">
        <v>91</v>
      </c>
      <c r="B8" s="108"/>
      <c r="C8" s="109">
        <f>SUM(C9:C11)</f>
        <v>0.2</v>
      </c>
      <c r="D8" s="110"/>
      <c r="E8" s="112"/>
    </row>
    <row r="9" spans="1:31" s="12" customFormat="1" ht="30" customHeight="1" x14ac:dyDescent="0.25">
      <c r="A9" s="91" t="s">
        <v>7</v>
      </c>
      <c r="B9" s="93" t="s">
        <v>103</v>
      </c>
      <c r="C9" s="10">
        <v>0.1</v>
      </c>
      <c r="D9" s="11"/>
      <c r="E9" s="17">
        <f>(+C9*D9)*100</f>
        <v>0</v>
      </c>
      <c r="Y9" s="12" t="s">
        <v>36</v>
      </c>
      <c r="AA9" s="12">
        <v>5</v>
      </c>
      <c r="AB9" s="12">
        <v>3</v>
      </c>
      <c r="AC9" s="12">
        <v>-2</v>
      </c>
      <c r="AD9" s="12" t="s">
        <v>7</v>
      </c>
    </row>
    <row r="10" spans="1:31" s="12" customFormat="1" ht="30" customHeight="1" x14ac:dyDescent="0.25">
      <c r="A10" s="91" t="s">
        <v>7</v>
      </c>
      <c r="B10" s="94" t="s">
        <v>94</v>
      </c>
      <c r="C10" s="10">
        <v>0.05</v>
      </c>
      <c r="D10" s="11"/>
      <c r="E10" s="17">
        <f>(+C10*D10)*100</f>
        <v>0</v>
      </c>
      <c r="Y10" s="12" t="s">
        <v>75</v>
      </c>
      <c r="AA10" s="12">
        <v>5</v>
      </c>
      <c r="AB10" s="12">
        <v>3</v>
      </c>
      <c r="AC10" s="12">
        <v>1</v>
      </c>
    </row>
    <row r="11" spans="1:31" s="12" customFormat="1" ht="30" customHeight="1" x14ac:dyDescent="0.25">
      <c r="A11" s="91" t="s">
        <v>7</v>
      </c>
      <c r="B11" s="93" t="s">
        <v>95</v>
      </c>
      <c r="C11" s="10">
        <v>0.05</v>
      </c>
      <c r="D11" s="11"/>
      <c r="E11" s="17">
        <f>(+C11*D11)*100</f>
        <v>0</v>
      </c>
      <c r="Y11" s="12" t="s">
        <v>76</v>
      </c>
      <c r="AA11" s="12">
        <v>5</v>
      </c>
      <c r="AB11" s="12">
        <v>3</v>
      </c>
      <c r="AC11" s="12">
        <v>0</v>
      </c>
      <c r="AD11" s="12">
        <v>-2</v>
      </c>
    </row>
    <row r="12" spans="1:31" s="5" customFormat="1" ht="30" customHeight="1" x14ac:dyDescent="0.3">
      <c r="A12" s="107" t="s">
        <v>87</v>
      </c>
      <c r="B12" s="108"/>
      <c r="C12" s="109">
        <f>SUM(C13:C16)</f>
        <v>0.2</v>
      </c>
      <c r="D12" s="110"/>
      <c r="E12" s="112"/>
    </row>
    <row r="13" spans="1:31" s="12" customFormat="1" ht="30" customHeight="1" x14ac:dyDescent="0.25">
      <c r="A13" s="91" t="s">
        <v>7</v>
      </c>
      <c r="B13" s="93" t="s">
        <v>96</v>
      </c>
      <c r="C13" s="10">
        <v>0.06</v>
      </c>
      <c r="D13" s="11"/>
      <c r="E13" s="17">
        <f>(+C13*D13)*100</f>
        <v>0</v>
      </c>
      <c r="Y13" s="12" t="s">
        <v>71</v>
      </c>
      <c r="AA13" s="12">
        <v>5</v>
      </c>
      <c r="AB13" s="12">
        <v>4</v>
      </c>
      <c r="AC13" s="12">
        <v>3</v>
      </c>
      <c r="AD13" s="12">
        <v>2</v>
      </c>
      <c r="AE13" s="12">
        <v>0</v>
      </c>
    </row>
    <row r="14" spans="1:31" s="12" customFormat="1" ht="30" customHeight="1" x14ac:dyDescent="0.25">
      <c r="A14" s="91" t="s">
        <v>7</v>
      </c>
      <c r="B14" s="93" t="s">
        <v>97</v>
      </c>
      <c r="C14" s="10">
        <v>0.04</v>
      </c>
      <c r="D14" s="11"/>
      <c r="E14" s="17">
        <f t="shared" ref="E14:E15" si="1">(+C14*D14)*100</f>
        <v>0</v>
      </c>
      <c r="Y14" s="12" t="s">
        <v>73</v>
      </c>
      <c r="AA14" s="5">
        <v>5</v>
      </c>
      <c r="AB14" s="5">
        <v>3</v>
      </c>
      <c r="AC14" s="5">
        <v>1</v>
      </c>
    </row>
    <row r="15" spans="1:31" s="12" customFormat="1" ht="30" customHeight="1" x14ac:dyDescent="0.25">
      <c r="A15" s="91" t="s">
        <v>7</v>
      </c>
      <c r="B15" s="93" t="s">
        <v>107</v>
      </c>
      <c r="C15" s="10">
        <v>0.06</v>
      </c>
      <c r="D15" s="11"/>
      <c r="E15" s="17">
        <f t="shared" si="1"/>
        <v>0</v>
      </c>
      <c r="Y15" s="12" t="s">
        <v>74</v>
      </c>
      <c r="AA15" s="12">
        <v>5</v>
      </c>
      <c r="AB15" s="12">
        <v>3</v>
      </c>
      <c r="AC15" s="12">
        <v>1</v>
      </c>
      <c r="AD15" s="12">
        <v>-2</v>
      </c>
    </row>
    <row r="16" spans="1:31" s="12" customFormat="1" ht="30" customHeight="1" x14ac:dyDescent="0.25">
      <c r="A16" s="91" t="s">
        <v>7</v>
      </c>
      <c r="B16" s="94" t="s">
        <v>77</v>
      </c>
      <c r="C16" s="10">
        <v>0.04</v>
      </c>
      <c r="D16" s="11"/>
      <c r="E16" s="17">
        <f>(+C16*D16)*100</f>
        <v>0</v>
      </c>
      <c r="Y16" s="12" t="s">
        <v>39</v>
      </c>
      <c r="AA16" s="12">
        <v>5</v>
      </c>
      <c r="AB16" s="12">
        <v>3</v>
      </c>
      <c r="AC16" s="12">
        <v>1</v>
      </c>
    </row>
    <row r="17" spans="1:31" s="6" customFormat="1" ht="30" customHeight="1" x14ac:dyDescent="0.3">
      <c r="A17" s="113" t="s">
        <v>82</v>
      </c>
      <c r="B17" s="114"/>
      <c r="C17" s="115">
        <f>SUM(C18:C19)</f>
        <v>0.15000000000000002</v>
      </c>
      <c r="D17" s="116"/>
      <c r="E17" s="117"/>
    </row>
    <row r="18" spans="1:31" s="12" customFormat="1" ht="30" customHeight="1" x14ac:dyDescent="0.25">
      <c r="A18" s="91" t="s">
        <v>7</v>
      </c>
      <c r="B18" s="93" t="s">
        <v>85</v>
      </c>
      <c r="C18" s="10">
        <v>0.1</v>
      </c>
      <c r="D18" s="11"/>
      <c r="E18" s="17">
        <f>(+C18*D18)*100</f>
        <v>0</v>
      </c>
      <c r="F18" s="168"/>
      <c r="G18" s="170"/>
      <c r="H18" s="170"/>
      <c r="I18" s="170"/>
      <c r="J18" s="170"/>
      <c r="K18" s="170"/>
      <c r="Y18" s="12" t="s">
        <v>37</v>
      </c>
      <c r="AA18" s="12">
        <v>5</v>
      </c>
      <c r="AB18" s="12">
        <v>5</v>
      </c>
      <c r="AC18" s="12">
        <v>4</v>
      </c>
      <c r="AD18" s="12">
        <v>3</v>
      </c>
      <c r="AE18" s="12">
        <v>-2</v>
      </c>
    </row>
    <row r="19" spans="1:31" s="12" customFormat="1" ht="30" customHeight="1" x14ac:dyDescent="0.25">
      <c r="A19" s="91" t="s">
        <v>7</v>
      </c>
      <c r="B19" s="93" t="s">
        <v>86</v>
      </c>
      <c r="C19" s="10">
        <v>0.05</v>
      </c>
      <c r="D19" s="11"/>
      <c r="E19" s="17">
        <f>(+C19*D19)*100</f>
        <v>0</v>
      </c>
      <c r="Y19" s="12" t="s">
        <v>72</v>
      </c>
      <c r="AA19" s="12">
        <v>5</v>
      </c>
      <c r="AB19" s="12">
        <v>3</v>
      </c>
      <c r="AC19" s="12">
        <v>0</v>
      </c>
      <c r="AD19" s="12">
        <v>-2</v>
      </c>
      <c r="AE19" s="12" t="s">
        <v>7</v>
      </c>
    </row>
    <row r="20" spans="1:31" s="6" customFormat="1" ht="30" customHeight="1" x14ac:dyDescent="0.3">
      <c r="A20" s="113" t="s">
        <v>47</v>
      </c>
      <c r="B20" s="114"/>
      <c r="C20" s="115">
        <f>SUM(C21:C25)</f>
        <v>0.2</v>
      </c>
      <c r="D20" s="116"/>
      <c r="E20" s="117"/>
    </row>
    <row r="21" spans="1:31" s="12" customFormat="1" ht="30" customHeight="1" x14ac:dyDescent="0.25">
      <c r="A21" s="91" t="s">
        <v>7</v>
      </c>
      <c r="B21" s="94" t="s">
        <v>98</v>
      </c>
      <c r="C21" s="10">
        <v>0.05</v>
      </c>
      <c r="D21" s="11"/>
      <c r="E21" s="17">
        <f>(+C21*D21)*100</f>
        <v>0</v>
      </c>
      <c r="F21" s="168"/>
      <c r="G21" s="169"/>
      <c r="H21" s="169"/>
      <c r="I21" s="169"/>
      <c r="J21" s="169"/>
      <c r="K21" s="169"/>
      <c r="Y21" s="12" t="s">
        <v>101</v>
      </c>
      <c r="AA21" s="12">
        <v>5</v>
      </c>
      <c r="AB21" s="12">
        <v>0</v>
      </c>
      <c r="AC21" s="12">
        <v>-2</v>
      </c>
    </row>
    <row r="22" spans="1:31" s="12" customFormat="1" ht="30" customHeight="1" x14ac:dyDescent="0.25">
      <c r="A22" s="91" t="s">
        <v>7</v>
      </c>
      <c r="B22" s="93" t="s">
        <v>66</v>
      </c>
      <c r="C22" s="10">
        <v>0.05</v>
      </c>
      <c r="D22" s="11"/>
      <c r="E22" s="17">
        <f>(+C22*D22)*100</f>
        <v>0</v>
      </c>
      <c r="F22" s="168"/>
      <c r="G22" s="169"/>
      <c r="H22" s="169"/>
      <c r="I22" s="169"/>
      <c r="J22" s="169"/>
      <c r="K22" s="169"/>
      <c r="Y22" s="12" t="s">
        <v>102</v>
      </c>
      <c r="AA22" s="12">
        <v>5</v>
      </c>
      <c r="AB22" s="12">
        <v>3</v>
      </c>
      <c r="AC22" s="12">
        <v>1</v>
      </c>
      <c r="AD22" s="12" t="s">
        <v>7</v>
      </c>
    </row>
    <row r="23" spans="1:31" s="12" customFormat="1" ht="30" customHeight="1" x14ac:dyDescent="0.25">
      <c r="A23" s="91" t="s">
        <v>7</v>
      </c>
      <c r="B23" s="93" t="s">
        <v>67</v>
      </c>
      <c r="C23" s="10">
        <v>0.03</v>
      </c>
      <c r="D23" s="11"/>
      <c r="E23" s="17">
        <f>(+C23*D23)*100</f>
        <v>0</v>
      </c>
      <c r="Y23" s="12" t="s">
        <v>35</v>
      </c>
      <c r="AA23" s="12">
        <v>5</v>
      </c>
      <c r="AB23" s="12">
        <v>3</v>
      </c>
      <c r="AC23" s="12">
        <v>1</v>
      </c>
      <c r="AD23" s="12" t="s">
        <v>34</v>
      </c>
      <c r="AE23" s="12" t="s">
        <v>7</v>
      </c>
    </row>
    <row r="24" spans="1:31" s="12" customFormat="1" ht="30" customHeight="1" x14ac:dyDescent="0.25">
      <c r="A24" s="136" t="s">
        <v>7</v>
      </c>
      <c r="B24" s="137" t="s">
        <v>68</v>
      </c>
      <c r="C24" s="138">
        <v>0.04</v>
      </c>
      <c r="D24" s="11"/>
      <c r="E24" s="17">
        <f>(+C24*D24)*100</f>
        <v>0</v>
      </c>
      <c r="Y24" s="12" t="s">
        <v>40</v>
      </c>
      <c r="AA24" s="12">
        <v>5</v>
      </c>
      <c r="AB24" s="12">
        <v>3</v>
      </c>
      <c r="AC24" s="12">
        <v>1</v>
      </c>
    </row>
    <row r="25" spans="1:31" s="12" customFormat="1" ht="30" customHeight="1" thickBot="1" x14ac:dyDescent="0.3">
      <c r="A25" s="141" t="s">
        <v>7</v>
      </c>
      <c r="B25" s="139" t="s">
        <v>99</v>
      </c>
      <c r="C25" s="140">
        <v>0.03</v>
      </c>
      <c r="D25" s="135"/>
      <c r="E25" s="17">
        <f>(+C25*D25)*100</f>
        <v>0</v>
      </c>
      <c r="Y25" s="12" t="s">
        <v>38</v>
      </c>
      <c r="AA25" s="12">
        <v>5</v>
      </c>
      <c r="AB25" s="12">
        <v>3</v>
      </c>
      <c r="AC25" s="12">
        <v>1</v>
      </c>
      <c r="AD25" s="12" t="s">
        <v>7</v>
      </c>
    </row>
    <row r="26" spans="1:31" s="3" customFormat="1" ht="30" customHeight="1" thickTop="1" thickBot="1" x14ac:dyDescent="0.35">
      <c r="A26" s="134"/>
      <c r="B26" s="14" t="s">
        <v>17</v>
      </c>
      <c r="C26" s="18"/>
      <c r="D26" s="21">
        <f>SUM(D6:D25)</f>
        <v>0</v>
      </c>
      <c r="E26" s="21">
        <f>SUM(E6:E25)</f>
        <v>0</v>
      </c>
      <c r="F26" s="3" t="s">
        <v>7</v>
      </c>
    </row>
    <row r="27" spans="1:31" s="13" customFormat="1" ht="30" customHeight="1" thickTop="1" x14ac:dyDescent="0.25">
      <c r="A27" s="118"/>
      <c r="B27" s="26" t="s">
        <v>18</v>
      </c>
      <c r="C27" s="19">
        <f>+C5+C8+C12+C17+C20</f>
        <v>1</v>
      </c>
      <c r="D27" s="20">
        <v>80</v>
      </c>
      <c r="E27" s="28">
        <v>500</v>
      </c>
      <c r="F27" s="13" t="s">
        <v>7</v>
      </c>
      <c r="H27" s="13" t="s">
        <v>7</v>
      </c>
    </row>
    <row r="28" spans="1:31" x14ac:dyDescent="0.3">
      <c r="A28" s="27"/>
    </row>
  </sheetData>
  <dataConsolidate/>
  <customSheetViews>
    <customSheetView guid="{1AA0AF10-1D94-47BD-876C-134BF8F50144}" showGridLines="0" fitToPage="1" printArea="1" showRuler="0">
      <pane xSplit="5.265625" topLeftCell="Z1"/>
      <selection activeCell="B1" sqref="B1"/>
      <pageMargins left="0.7" right="0.7" top="1" bottom="0.33" header="0.25" footer="0.25"/>
      <pageSetup scale="76" fitToHeight="2" orientation="portrait" r:id="rId1"/>
      <headerFooter>
        <oddHeader xml:space="preserve">&amp;L&amp;G&amp;R&amp;"Arial,Bold"&amp;14Enterprise Application and ITS
 Project Scoring Worksheet&amp;"Arial,Regular"&amp;10
</oddHeader>
        <oddFooter>&amp;RDRAFT11/01/10</oddFooter>
      </headerFooter>
    </customSheetView>
  </customSheetViews>
  <mergeCells count="5">
    <mergeCell ref="F21:K21"/>
    <mergeCell ref="F22:K22"/>
    <mergeCell ref="F18:K18"/>
    <mergeCell ref="C1:E1"/>
    <mergeCell ref="B2:E2"/>
  </mergeCells>
  <dataValidations disablePrompts="1" count="16">
    <dataValidation type="list" allowBlank="1" showInputMessage="1" showErrorMessage="1" promptTitle="Success" prompt="5 = Documented and repeatable_x000a__x000a_3 = Without repeatable structure_x000a__x000a_1 = None_x000a_" sqref="D25">
      <formula1>$Z$25:$AD$25</formula1>
    </dataValidation>
    <dataValidation type="list" allowBlank="1" showInputMessage="1" showErrorMessage="1" promptTitle="State" prompt="5 = Completely inadequate / end of life OR system doesn't exist_x000a__x000a_3 = Functioning, but close to end of life_x000a_ _x000a_1 = Functioning (including manual / paper processes), but could be better" sqref="D22">
      <formula1>$Z$22:$AD$22</formula1>
    </dataValidation>
    <dataValidation type="list" allowBlank="1" showInputMessage="1" showErrorMessage="1" promptTitle="Data Type" prompt="5 = Mission Critical - Level 1_x000a__x000a_3 = Secondary - Level 2_x000a__x000a_1 = Public - Level 3" sqref="D23">
      <formula1>$Z$23:$AE$23</formula1>
    </dataValidation>
    <dataValidation type="list" allowBlank="1" showInputMessage="1" showErrorMessage="1" promptTitle="Funding" prompt="5 = Fully Funded - initial &amp; on-going costs_x000a__x000a_5 = No hard costs_x000a__x000a_4 = Partially funded - only on-going but initial costs not fully funded_x000a__x000a_3 = Partially funded - only initial but no on-going funds_x000a__x000a_-2 = No funding - for initial or on-going costs" sqref="D18">
      <formula1>$Z$18:$AD$18</formula1>
    </dataValidation>
    <dataValidation type="list" allowBlank="1" showInputMessage="1" showErrorMessage="1" promptTitle="Scope" prompt="5 = Well defined _x000a__x000a_3 = High level_x000a_ _x000a_-2 = Undefined or unclear" sqref="D9">
      <formula1>$Z$9:$AD$9</formula1>
    </dataValidation>
    <dataValidation type="list" allowBlank="1" showInputMessage="1" showErrorMessage="1" promptTitle="Maturity" prompt="5  = Proven, standard, experienced_x000a__x000a_3 = Proven, standard, not experienced OR Emerging/complex, experienced_x000a__x000a_1 = Emerging/complex, not experienced" sqref="D24">
      <formula1>$Z$24:$AC$24</formula1>
    </dataValidation>
    <dataValidation type="list" allowBlank="1" showInputMessage="1" showErrorMessage="1" promptTitle="Training" prompt="5  = Minimal / none_x000a__x000a_3 = Moderate_x000a__x000a_1 = Extensive / substantial" sqref="D16">
      <formula1>$Z$16:$AC$16</formula1>
    </dataValidation>
    <dataValidation type="list" allowBlank="1" showInputMessage="1" showErrorMessage="1" promptTitle="Impact" prompt="5  =  More than one division_x000a__x000a_3 = One division OR More than one department / college_x000a__x000a_1 = One department / college" sqref="D10">
      <formula1>$Z$10:$AC$10</formula1>
    </dataValidation>
    <dataValidation type="list" allowBlank="1" showInputMessage="1" showErrorMessage="1" promptTitle="Perform" prompt="5 = Significantly improves efficiency to the users_x000a__x000a_3 = Moderately improves efficiency to the users_x000a__x000a_0 = No change to users ability to perform tasks_x000a__x000a_-2 = Increases time for users to perform tasks_x000a__x000a_" sqref="D11">
      <formula1>$Z$11:$AC$11</formula1>
    </dataValidation>
    <dataValidation type="list" allowBlank="1" showInputMessage="1" showErrorMessage="1" promptTitle="Consequences" prompt="5 =  Direct significant negative consequences to university or public, unable to conduct basic services or transactions_x000a__x000a_3 = Failure to resolve customer service complaints or requests_x000a__x000a_1 = Loss of opportunity for improved service delivery or efficiency_x000a__x000a_" sqref="D14">
      <formula1>$Z$14:$AC$14</formula1>
    </dataValidation>
    <dataValidation type="list" allowBlank="1" showInputMessage="1" showErrorMessage="1" promptTitle="Impact " prompt="5 = Significant positive changes_x000a__x000a_3  = Moderate positive changes_x000a__x000a_1 = Insignificant or none_x000a__x000a_-2 = Significant negative changes" sqref="D15">
      <formula1>$Z$15:$AD$15</formula1>
    </dataValidation>
    <dataValidation type="list" allowBlank="1" showInputMessage="1" showErrorMessage="1" promptTitle="Evidence" prompt="5 = measurable, specific with objective verifiable long term impact_x000a_3 = measurable, specific and objective_x000a_1 = limited evidence difficult to correlate to proposed action _x000a_-2 =unverified projections of impacts_x000a_No documented evidence=Project Rejected" sqref="D7">
      <formula1>$Z$7:$AD$7</formula1>
    </dataValidation>
    <dataValidation type="list" allowBlank="1" showInputMessage="1" showErrorMessage="1" promptTitle="Urgency" prompt="5 = Urgent for University or all students_x000a__x000a_4 = Pressing need of the University or all students_x000a__x000a_3 = Urgent for college or department_x000a__x000a_2 = Pressing need for College or Department_x000a__x000a_0 = Not urgent" sqref="D13">
      <formula1>$Z$13:$AE$13</formula1>
    </dataValidation>
    <dataValidation type="list" allowBlank="1" showInputMessage="1" showErrorMessage="1" promptTitle="Effect" prompt="  5   = Low: Hosted, 1-2 data integrations_x000a__x000a_  0   = Med: Hosted, &gt;2 integrations or extension of existing system_x000a__x000a_-2  = High: New system (in-house dev/custom, 3rd party on-prem)" sqref="D21">
      <formula1>$Z$21:$AD$21</formula1>
    </dataValidation>
    <dataValidation type="list" allowBlank="1" showInputMessage="1" showErrorMessage="1" promptTitle="ROI" prompt="5 = Will pay for itself and generate cash or savings for the University_x000a__x000a_3 = Implemented to avoid cash expenditure_x000a__x000a_0 = No financial benefit_x000a__x000a_-2 = Non-recoverable cost" sqref="D19">
      <formula1>$Z$19:$AD$19</formula1>
    </dataValidation>
    <dataValidation type="list" allowBlank="1" showInputMessage="1" showErrorMessage="1" promptTitle="Required" prompt="5 = Chancellor's Office, legal or collective bargaining requirement OR Student Success_x000a_4 = Req'd to sustain University operations_x000a_3 = Req'd to reduce risk or maintain significant funding_x000a_1 = Req'd to reduce institutional funding _x000a_0 = Not required " sqref="D6">
      <formula1>$Z$6:$AF$6</formula1>
    </dataValidation>
  </dataValidations>
  <pageMargins left="0.7" right="0.7" top="1" bottom="0.33" header="0.25" footer="0.25"/>
  <pageSetup scale="23" fitToHeight="2" orientation="portrait" r:id="rId2"/>
  <headerFooter differentOddEven="1">
    <oddHeader xml:space="preserve">&amp;L&amp;G&amp;R&amp;"Arial,Bold"&amp;14
 ITS Project Scoring Rubric&amp;"Arial,Regular"&amp;10
</oddHeader>
    <oddFooter>&amp;CPage &amp;P of &amp;N&amp;RLast Updated: Fall 2019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Links xmlns="BD52BDB1-F38A-4068-BB8B-57F8CABF4873">&lt;?xml version="1.0" encoding="UTF-8"?&gt;&lt;Result&gt;&lt;NewXML&gt;&lt;PWSLinkDataSet xmlns="http://schemas.microsoft.com/office/project/server/webservices/PWSLinkDataSet/" /&gt;&lt;/NewXML&gt;&lt;ProjectUID&gt;1a274722-68c3-472f-a306-baefe3686c67&lt;/ProjectUID&gt;&lt;OldXML&gt;&lt;PWSLinkDataSet xmlns="http://schemas.microsoft.com/office/project/server/webservices/PWSLinkDataSet/" /&gt;&lt;/OldXML&gt;&lt;ItemType&gt;3&lt;/ItemType&gt;&lt;PSURL&gt;https://its-sharepoint.humboldt.edu/pwa01&lt;/PSURL&gt;&lt;/Result&gt;</Links>
    <Status xmlns="BD52BDB1-F38A-4068-BB8B-57F8CABF4873">Final</Status>
    <Owner xmlns="BD52BDB1-F38A-4068-BB8B-57F8CABF4873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Workspace Document" ma:contentTypeID="0x0101008A98423170284BEEB635F43C3CF4E98B006808CBD8DCE60D4E9781E578276ECF1D" ma:contentTypeVersion="0" ma:contentTypeDescription="" ma:contentTypeScope="" ma:versionID="2f52ef26978a9cbff173d0b67272b510">
  <xsd:schema xmlns:xsd="http://www.w3.org/2001/XMLSchema" xmlns:p="http://schemas.microsoft.com/office/2006/metadata/properties" xmlns:ns2="BD52BDB1-F38A-4068-BB8B-57F8CABF4873" targetNamespace="http://schemas.microsoft.com/office/2006/metadata/properties" ma:root="true" ma:fieldsID="3552e4db10ef9ddd09c356ab7a3ac747" ns2:_="">
    <xsd:import namespace="BD52BDB1-F38A-4068-BB8B-57F8CABF487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D52BDB1-F38A-4068-BB8B-57F8CABF4873" elementFormDefault="qualified">
    <xsd:import namespace="http://schemas.microsoft.com/office/2006/documentManagement/type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  <xsd:element name="Links" ma:index="10" nillable="true" ma:displayName="Link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91302E2-FF4F-4AA1-B150-D6BE5D59AFA9}">
  <ds:schemaRefs>
    <ds:schemaRef ds:uri="http://purl.org/dc/elements/1.1/"/>
    <ds:schemaRef ds:uri="http://schemas.microsoft.com/office/2006/metadata/properties"/>
    <ds:schemaRef ds:uri="BD52BDB1-F38A-4068-BB8B-57F8CABF4873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63AD18-4E74-4813-9C5F-88AFA7EA32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52BDB1-F38A-4068-BB8B-57F8CABF487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A89E93C-D2AB-4452-831B-FADCE4BEF63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071219-FC1D-4C07-B1BF-B8B24F70E64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ScoringInfo</vt:lpstr>
      <vt:lpstr>ScoringRubric </vt:lpstr>
      <vt:lpstr>ScoringInfo!Print_Area</vt:lpstr>
      <vt:lpstr>'ScoringRubric '!Print_Area</vt:lpstr>
      <vt:lpstr>ScoringInfo!Print_Titles</vt:lpstr>
    </vt:vector>
  </TitlesOfParts>
  <Company>CalSate University, East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HSU Project Scoring Worksheet</dc:title>
  <dc:creator>ITS PMO</dc:creator>
  <dc:description>Created by: M D'Arpino
Reviewed by: B Rizzardi and M Haynes Swank</dc:description>
  <cp:lastModifiedBy>skh270</cp:lastModifiedBy>
  <cp:lastPrinted>2019-08-27T19:16:59Z</cp:lastPrinted>
  <dcterms:created xsi:type="dcterms:W3CDTF">2008-06-17T21:11:28Z</dcterms:created>
  <dcterms:modified xsi:type="dcterms:W3CDTF">2021-11-23T22:03:47Z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roject Phase">
    <vt:lpwstr>1) Initiating</vt:lpwstr>
  </property>
  <property fmtid="{D5CDD505-2E9C-101B-9397-08002B2CF9AE}" pid="4" name="ContentTypeId">
    <vt:lpwstr>0x0101008A98423170284BEEB635F43C3CF4E98B006808CBD8DCE60D4E9781E578276ECF1D</vt:lpwstr>
  </property>
</Properties>
</file>